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545" windowWidth="15570" windowHeight="1083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PODACI'!$A$1:$I$66</definedName>
  </definedNames>
  <calcPr fullCalcOnLoad="1"/>
</workbook>
</file>

<file path=xl/sharedStrings.xml><?xml version="1.0" encoding="utf-8"?>
<sst xmlns="http://schemas.openxmlformats.org/spreadsheetml/2006/main" count="418" uniqueCount="367">
  <si>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</si>
  <si>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</si>
  <si>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</si>
  <si>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</si>
  <si>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</si>
  <si>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</si>
  <si>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</si>
  <si>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</si>
  <si>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</si>
  <si>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</si>
  <si>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</si>
  <si>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</si>
  <si>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</si>
  <si>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</si>
  <si>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</si>
  <si>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</si>
  <si>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</si>
  <si>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</si>
  <si>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</si>
  <si>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</si>
  <si>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</si>
  <si>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</si>
  <si>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</si>
  <si>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</si>
  <si>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</si>
  <si>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</si>
  <si>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</si>
  <si>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</si>
  <si>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</si>
  <si>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</si>
  <si>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</si>
  <si>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</si>
  <si>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</si>
  <si>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</si>
  <si>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</si>
  <si>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</si>
  <si>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</si>
  <si>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</si>
  <si>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</si>
  <si>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</si>
  <si>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</si>
  <si>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</si>
  <si>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</si>
  <si>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</si>
  <si>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</si>
  <si>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</si>
  <si>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</si>
  <si>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</si>
  <si>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</si>
  <si>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</si>
  <si>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</si>
  <si>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</si>
  <si>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</si>
  <si>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</si>
  <si>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</si>
  <si>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</si>
  <si>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</si>
  <si>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</si>
  <si>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</si>
  <si>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</si>
  <si>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</si>
  <si>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</si>
  <si>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</si>
  <si>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</si>
  <si>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</si>
  <si>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</si>
  <si>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</si>
  <si>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</si>
  <si>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</si>
  <si>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</si>
  <si>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</si>
  <si>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</si>
  <si>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</si>
  <si>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</si>
  <si>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</si>
  <si>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</si>
  <si>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</si>
  <si>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</si>
  <si>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</si>
  <si>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</si>
  <si>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</si>
  <si>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</si>
  <si>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</si>
  <si>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</si>
  <si>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</si>
  <si>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</si>
  <si>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</si>
  <si>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</si>
  <si>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</si>
  <si>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</si>
  <si>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</si>
  <si>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</si>
  <si>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</si>
  <si>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</si>
  <si>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</si>
  <si>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</si>
  <si>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</si>
  <si>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</si>
  <si>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</si>
  <si>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</si>
  <si>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</si>
  <si>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</si>
  <si>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</si>
  <si>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</si>
  <si>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</si>
  <si>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</si>
  <si>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</si>
  <si>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</si>
  <si>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</si>
  <si>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</si>
  <si>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</si>
  <si>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</si>
  <si>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</si>
  <si>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</si>
  <si>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</si>
  <si>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</si>
  <si>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</si>
  <si>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</si>
  <si>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</si>
  <si>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</si>
  <si>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</si>
  <si>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</si>
  <si>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</si>
  <si>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</si>
  <si>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</si>
  <si>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</si>
  <si>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</si>
  <si>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</si>
  <si>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</si>
  <si>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</si>
  <si>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</si>
  <si>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</si>
  <si>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</si>
  <si>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</si>
  <si>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</si>
  <si>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</si>
  <si>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</si>
  <si>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</si>
  <si>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</si>
  <si>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</si>
  <si>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</si>
  <si>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</si>
  <si>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</si>
  <si>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</si>
  <si>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</si>
  <si>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</si>
  <si>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</si>
  <si>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</si>
  <si>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</si>
  <si>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</si>
  <si>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</si>
  <si>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</si>
  <si>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</si>
  <si>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</si>
  <si>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</si>
  <si>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</si>
  <si>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</si>
  <si>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</si>
  <si>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</si>
  <si>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</si>
  <si>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</si>
  <si>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</si>
  <si>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</si>
  <si>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</si>
  <si>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</si>
  <si>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</si>
  <si>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</si>
  <si>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</si>
  <si>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</si>
  <si>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</si>
  <si>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</si>
  <si>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</si>
  <si>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</si>
  <si>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</si>
  <si>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</si>
  <si>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</si>
  <si>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</si>
  <si>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</si>
  <si>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</si>
  <si>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</si>
  <si>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</si>
  <si>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</si>
  <si>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</si>
  <si>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</si>
  <si>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</si>
  <si>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</si>
  <si>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</si>
  <si>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</si>
  <si>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</si>
  <si>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</si>
  <si>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</si>
  <si>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</si>
  <si>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</si>
  <si>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</si>
  <si>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</si>
  <si>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</si>
  <si>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</si>
  <si>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</si>
  <si>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</si>
  <si>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</si>
  <si>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</si>
  <si>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</si>
  <si>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</si>
  <si>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</si>
  <si>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</si>
  <si>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</si>
  <si>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</si>
  <si>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</si>
  <si>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</si>
  <si>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</si>
  <si>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</si>
  <si>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</si>
  <si>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</si>
  <si>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</si>
  <si>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</si>
  <si>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</si>
  <si>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</si>
  <si>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</si>
  <si>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</si>
  <si>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</si>
  <si>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</si>
  <si>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</si>
  <si>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</si>
  <si>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</si>
  <si>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</si>
  <si>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</si>
  <si>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</si>
  <si>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</si>
  <si>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</si>
  <si>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</si>
  <si>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</si>
  <si>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</si>
  <si>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</si>
  <si>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</si>
  <si>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</si>
  <si>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</si>
  <si>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</si>
  <si>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</si>
  <si>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</si>
  <si>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</si>
  <si>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</si>
  <si>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</si>
  <si>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</si>
  <si>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</si>
  <si>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</si>
  <si>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</si>
  <si>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</si>
  <si>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</si>
  <si>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</si>
  <si>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</si>
  <si>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</si>
  <si>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</si>
  <si>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</si>
  <si>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</si>
  <si>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</si>
  <si>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</si>
  <si>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</si>
  <si>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</si>
  <si>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</si>
  <si>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</si>
  <si>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</si>
  <si>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</si>
  <si>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</si>
  <si>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</si>
  <si>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</si>
  <si>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</si>
  <si>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</si>
  <si>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</si>
  <si>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</si>
  <si>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</si>
  <si>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</si>
  <si>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</si>
  <si>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</si>
  <si>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</si>
  <si>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</si>
  <si>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</si>
  <si>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</si>
  <si>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</si>
  <si>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</si>
  <si>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</si>
  <si>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</si>
  <si>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</si>
  <si>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</si>
  <si>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</si>
  <si>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</si>
  <si>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</si>
  <si>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</si>
  <si>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</si>
  <si>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</si>
  <si>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</si>
  <si>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</si>
  <si>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</si>
  <si>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</si>
  <si>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</si>
  <si>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</si>
  <si>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</si>
  <si>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</si>
  <si>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</si>
  <si>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</si>
  <si>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</si>
  <si>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</si>
  <si>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</si>
  <si>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</si>
  <si>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</si>
  <si>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</si>
  <si>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</si>
  <si>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</si>
  <si>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</si>
  <si>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</si>
  <si>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</si>
  <si>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</si>
  <si>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</si>
  <si>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</si>
  <si>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</si>
  <si>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</si>
  <si>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</si>
  <si>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</si>
  <si>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</si>
  <si>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</si>
  <si>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</si>
  <si>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</si>
  <si>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</si>
  <si>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</si>
  <si>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</si>
  <si>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03115747</t>
  </si>
  <si>
    <t>080001412</t>
  </si>
  <si>
    <t>05050436541</t>
  </si>
  <si>
    <t>JAMNICA DD</t>
  </si>
  <si>
    <t>ZAGREB</t>
  </si>
  <si>
    <t>GETALDIĆEVA 3</t>
  </si>
  <si>
    <t>jamnica@jamnica.hr</t>
  </si>
  <si>
    <t>www.jamnica.company</t>
  </si>
  <si>
    <t>GRAD ZAGREB</t>
  </si>
  <si>
    <t>1107</t>
  </si>
  <si>
    <t>IVAN MANDIĆ</t>
  </si>
  <si>
    <t>012393122</t>
  </si>
  <si>
    <t>012393213</t>
  </si>
  <si>
    <t>ivan.mandic@jamnica.hr</t>
  </si>
  <si>
    <t>MISLAV GALIĆ</t>
  </si>
  <si>
    <t>stanje na dan 31.12.2017.</t>
  </si>
  <si>
    <t>Obveznik: JAMNICA DD</t>
  </si>
  <si>
    <t>u razdoblju 01.01.2017. do 31.12.2017.</t>
  </si>
  <si>
    <t>DA</t>
  </si>
  <si>
    <t>MLADINA DD</t>
  </si>
  <si>
    <t>UL. BANA J. JELAČIĆA 85, JASTREBARSKO</t>
  </si>
  <si>
    <t>03115739</t>
  </si>
  <si>
    <t>FONYODI KFT.</t>
  </si>
  <si>
    <t>BEZSENYI U. 1; FONYODI, MAĐARSKA</t>
  </si>
  <si>
    <t>11222682-2-14</t>
  </si>
  <si>
    <t>JAMNICA MINERALNA VODA D.O.O.</t>
  </si>
  <si>
    <t>LIMBUŠKA CESTA 2; LIMBUŠ; SLOVENIJA</t>
  </si>
  <si>
    <t>1306189</t>
  </si>
  <si>
    <t>SARAJEVSKI KISELJAK DD</t>
  </si>
  <si>
    <t>KRALJICE MIRA 7; KISELJAK; BIH</t>
  </si>
  <si>
    <t>4236097460009</t>
  </si>
  <si>
    <t>ROTO DINAMIC D.O.O.</t>
  </si>
  <si>
    <t xml:space="preserve">SAMOBORSKA CESTA 102; ZAGREB </t>
  </si>
  <si>
    <t>03864316</t>
  </si>
  <si>
    <t>AGROKOR-ZAGREB d.o.o.</t>
  </si>
  <si>
    <t>KRALJA TOMISLAVA 27; GRUDE; BIH</t>
  </si>
  <si>
    <t>4272013770004</t>
  </si>
  <si>
    <t>DB KANTUN VELEPRODAJA D.O.O.</t>
  </si>
  <si>
    <t>SAMOBORSKA CESTA 102; ZAGREB</t>
  </si>
  <si>
    <t>04474112</t>
  </si>
  <si>
    <t>PARTIZANSKE AVIJACIJE BB; BEOGRAD; SRBIJA</t>
  </si>
  <si>
    <t>20080892</t>
  </si>
  <si>
    <t xml:space="preserve">MG MIVELA D.O.O. 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</si>
</sst>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3" fillId="0" borderId="7">
      <alignment vertical="center"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21" fillId="0" borderId="0">
      <alignment vertical="top"/>
      <protection/>
    </xf>
    <xf numFmtId="0" fontId="0" fillId="32" borderId="8" applyNumberFormat="0" applyFont="0" applyAlignment="0" applyProtection="0"/>
    <xf numFmtId="0" fontId="3" fillId="0" borderId="0">
      <alignment/>
      <protection/>
    </xf>
    <xf numFmtId="0" fontId="54" fillId="27" borderId="9" applyNumberForma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2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1" fillId="33" borderId="11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7" xfId="0" applyNumberFormat="1" applyFont="1" applyFill="1" applyBorder="1" applyAlignment="1" applyProtection="1">
      <alignment vertical="center"/>
      <protection hidden="1"/>
    </xf>
    <xf numFmtId="167" fontId="2" fillId="0" borderId="17" xfId="0" applyNumberFormat="1" applyFont="1" applyFill="1" applyBorder="1" applyAlignment="1">
      <alignment horizontal="center" vertical="center"/>
    </xf>
    <xf numFmtId="0" fontId="3" fillId="0" borderId="0" xfId="74" applyFont="1" applyAlignment="1">
      <alignment/>
      <protection/>
    </xf>
    <xf numFmtId="0" fontId="0" fillId="0" borderId="0" xfId="74" applyFont="1" applyAlignment="1">
      <alignment/>
      <protection/>
    </xf>
    <xf numFmtId="14" fontId="2" fillId="33" borderId="7" xfId="74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74" applyFont="1" applyFill="1" applyBorder="1" applyAlignment="1" applyProtection="1">
      <alignment horizontal="center" vertical="center"/>
      <protection hidden="1" locked="0"/>
    </xf>
    <xf numFmtId="0" fontId="2" fillId="0" borderId="0" xfId="74" applyFont="1" applyFill="1" applyBorder="1" applyAlignment="1" applyProtection="1">
      <alignment horizontal="left" vertical="center"/>
      <protection hidden="1"/>
    </xf>
    <xf numFmtId="0" fontId="3" fillId="0" borderId="0" xfId="74" applyFont="1" applyFill="1" applyBorder="1" applyAlignment="1" applyProtection="1">
      <alignment horizontal="left" vertical="center" wrapText="1"/>
      <protection hidden="1"/>
    </xf>
    <xf numFmtId="0" fontId="3" fillId="0" borderId="0" xfId="74" applyFont="1" applyFill="1" applyBorder="1" applyAlignment="1" applyProtection="1">
      <alignment vertical="center"/>
      <protection hidden="1"/>
    </xf>
    <xf numFmtId="0" fontId="3" fillId="0" borderId="0" xfId="74" applyFont="1" applyFill="1" applyBorder="1" applyAlignment="1" applyProtection="1">
      <alignment horizontal="center" vertical="center" wrapText="1"/>
      <protection hidden="1"/>
    </xf>
    <xf numFmtId="0" fontId="3" fillId="0" borderId="0" xfId="74" applyFont="1" applyBorder="1" applyAlignment="1" applyProtection="1">
      <alignment horizontal="left" vertical="center" wrapText="1"/>
      <protection hidden="1"/>
    </xf>
    <xf numFmtId="0" fontId="3" fillId="0" borderId="0" xfId="74" applyFont="1" applyBorder="1" applyAlignment="1" applyProtection="1">
      <alignment/>
      <protection hidden="1"/>
    </xf>
    <xf numFmtId="0" fontId="3" fillId="0" borderId="0" xfId="74" applyFont="1" applyAlignment="1" applyProtection="1">
      <alignment/>
      <protection hidden="1"/>
    </xf>
    <xf numFmtId="0" fontId="15" fillId="0" borderId="0" xfId="74" applyFont="1" applyBorder="1" applyAlignment="1" applyProtection="1">
      <alignment horizontal="right" vertical="center" wrapText="1"/>
      <protection hidden="1"/>
    </xf>
    <xf numFmtId="0" fontId="15" fillId="0" borderId="0" xfId="74" applyFont="1" applyAlignment="1" applyProtection="1">
      <alignment horizontal="right"/>
      <protection hidden="1"/>
    </xf>
    <xf numFmtId="0" fontId="15" fillId="0" borderId="0" xfId="74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74" applyFont="1" applyFill="1" applyBorder="1" applyAlignment="1" applyProtection="1">
      <alignment horizontal="left" vertical="center"/>
      <protection hidden="1"/>
    </xf>
    <xf numFmtId="0" fontId="3" fillId="0" borderId="0" xfId="74" applyFont="1" applyFill="1" applyBorder="1" applyAlignment="1" applyProtection="1">
      <alignment/>
      <protection hidden="1"/>
    </xf>
    <xf numFmtId="0" fontId="3" fillId="0" borderId="0" xfId="74" applyFont="1" applyAlignment="1" applyProtection="1">
      <alignment horizontal="right" vertical="center"/>
      <protection hidden="1"/>
    </xf>
    <xf numFmtId="0" fontId="3" fillId="0" borderId="0" xfId="74" applyFont="1" applyAlignment="1" applyProtection="1">
      <alignment wrapText="1"/>
      <protection hidden="1"/>
    </xf>
    <xf numFmtId="0" fontId="3" fillId="0" borderId="0" xfId="74" applyFont="1" applyAlignment="1" applyProtection="1">
      <alignment horizontal="right"/>
      <protection hidden="1"/>
    </xf>
    <xf numFmtId="0" fontId="3" fillId="0" borderId="0" xfId="74" applyFont="1" applyAlignment="1" applyProtection="1">
      <alignment horizontal="right" wrapText="1"/>
      <protection hidden="1"/>
    </xf>
    <xf numFmtId="0" fontId="3" fillId="0" borderId="0" xfId="74" applyFont="1" applyBorder="1" applyAlignment="1" applyProtection="1">
      <alignment horizontal="left"/>
      <protection hidden="1"/>
    </xf>
    <xf numFmtId="0" fontId="3" fillId="0" borderId="0" xfId="74" applyFont="1" applyBorder="1" applyAlignment="1" applyProtection="1">
      <alignment vertical="top"/>
      <protection hidden="1"/>
    </xf>
    <xf numFmtId="1" fontId="2" fillId="33" borderId="19" xfId="7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74" applyFont="1" applyBorder="1" applyAlignment="1" applyProtection="1">
      <alignment horizontal="right"/>
      <protection hidden="1"/>
    </xf>
    <xf numFmtId="0" fontId="2" fillId="0" borderId="0" xfId="74" applyFont="1" applyFill="1" applyBorder="1" applyAlignment="1" applyProtection="1">
      <alignment horizontal="right" vertical="center"/>
      <protection hidden="1" locked="0"/>
    </xf>
    <xf numFmtId="0" fontId="3" fillId="0" borderId="0" xfId="74" applyFont="1" applyBorder="1" applyAlignment="1" applyProtection="1">
      <alignment/>
      <protection hidden="1"/>
    </xf>
    <xf numFmtId="3" fontId="2" fillId="33" borderId="19" xfId="74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74" applyFont="1" applyFill="1" applyBorder="1" applyAlignment="1" applyProtection="1">
      <alignment horizontal="center" vertical="center"/>
      <protection hidden="1" locked="0"/>
    </xf>
    <xf numFmtId="0" fontId="2" fillId="0" borderId="0" xfId="74" applyFont="1" applyBorder="1" applyAlignment="1" applyProtection="1">
      <alignment vertical="top"/>
      <protection hidden="1"/>
    </xf>
    <xf numFmtId="0" fontId="3" fillId="0" borderId="0" xfId="74" applyFont="1" applyAlignment="1" applyProtection="1">
      <alignment/>
      <protection hidden="1"/>
    </xf>
    <xf numFmtId="49" fontId="2" fillId="33" borderId="19" xfId="74" applyNumberFormat="1" applyFont="1" applyFill="1" applyBorder="1" applyAlignment="1" applyProtection="1">
      <alignment horizontal="right" vertical="center"/>
      <protection hidden="1" locked="0"/>
    </xf>
    <xf numFmtId="0" fontId="3" fillId="0" borderId="0" xfId="74" applyFont="1" applyBorder="1" applyAlignment="1" applyProtection="1">
      <alignment horizontal="left" vertical="top" wrapText="1"/>
      <protection hidden="1"/>
    </xf>
    <xf numFmtId="0" fontId="3" fillId="0" borderId="0" xfId="74" applyFont="1" applyBorder="1" applyAlignment="1" applyProtection="1">
      <alignment horizontal="center" vertical="center"/>
      <protection hidden="1" locked="0"/>
    </xf>
    <xf numFmtId="0" fontId="3" fillId="0" borderId="0" xfId="74" applyFont="1" applyBorder="1" applyAlignment="1" applyProtection="1">
      <alignment vertical="top" wrapText="1"/>
      <protection hidden="1"/>
    </xf>
    <xf numFmtId="0" fontId="3" fillId="0" borderId="0" xfId="74" applyFont="1" applyBorder="1" applyAlignment="1" applyProtection="1">
      <alignment wrapText="1"/>
      <protection hidden="1"/>
    </xf>
    <xf numFmtId="0" fontId="3" fillId="0" borderId="0" xfId="74" applyFont="1" applyAlignment="1" applyProtection="1">
      <alignment horizontal="left" vertical="top" indent="2"/>
      <protection hidden="1"/>
    </xf>
    <xf numFmtId="0" fontId="3" fillId="0" borderId="0" xfId="74" applyFont="1" applyAlignment="1" applyProtection="1">
      <alignment horizontal="left" vertical="top" wrapText="1" indent="2"/>
      <protection hidden="1"/>
    </xf>
    <xf numFmtId="0" fontId="3" fillId="0" borderId="0" xfId="74" applyFont="1" applyBorder="1" applyAlignment="1" applyProtection="1">
      <alignment horizontal="right" vertical="top"/>
      <protection hidden="1"/>
    </xf>
    <xf numFmtId="0" fontId="3" fillId="0" borderId="0" xfId="74" applyFont="1" applyBorder="1" applyAlignment="1" applyProtection="1">
      <alignment horizontal="center" vertical="top"/>
      <protection hidden="1"/>
    </xf>
    <xf numFmtId="0" fontId="3" fillId="0" borderId="0" xfId="74" applyFont="1" applyBorder="1" applyAlignment="1" applyProtection="1">
      <alignment horizontal="center"/>
      <protection hidden="1"/>
    </xf>
    <xf numFmtId="0" fontId="2" fillId="33" borderId="0" xfId="74" applyFont="1" applyFill="1" applyBorder="1" applyAlignment="1" applyProtection="1">
      <alignment horizontal="right" vertical="center"/>
      <protection hidden="1" locked="0"/>
    </xf>
    <xf numFmtId="0" fontId="3" fillId="0" borderId="0" xfId="74" applyFont="1" applyBorder="1" applyAlignment="1">
      <alignment/>
      <protection/>
    </xf>
    <xf numFmtId="49" fontId="2" fillId="33" borderId="0" xfId="74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74" applyNumberFormat="1" applyFont="1" applyBorder="1" applyAlignment="1" applyProtection="1">
      <alignment horizontal="center" vertical="center"/>
      <protection hidden="1" locked="0"/>
    </xf>
    <xf numFmtId="0" fontId="3" fillId="0" borderId="0" xfId="74" applyFont="1" applyBorder="1" applyAlignment="1" applyProtection="1">
      <alignment horizontal="left" vertical="top"/>
      <protection hidden="1"/>
    </xf>
    <xf numFmtId="0" fontId="3" fillId="0" borderId="20" xfId="74" applyFont="1" applyBorder="1" applyAlignment="1" applyProtection="1">
      <alignment/>
      <protection hidden="1"/>
    </xf>
    <xf numFmtId="0" fontId="3" fillId="0" borderId="0" xfId="74" applyFont="1" applyAlignment="1" applyProtection="1">
      <alignment vertical="top"/>
      <protection hidden="1"/>
    </xf>
    <xf numFmtId="0" fontId="3" fillId="0" borderId="0" xfId="74" applyFont="1" applyAlignment="1" applyProtection="1">
      <alignment horizontal="left"/>
      <protection hidden="1"/>
    </xf>
    <xf numFmtId="0" fontId="3" fillId="0" borderId="0" xfId="74" applyFont="1" applyBorder="1" applyAlignment="1" applyProtection="1">
      <alignment vertical="center"/>
      <protection hidden="1"/>
    </xf>
    <xf numFmtId="0" fontId="3" fillId="0" borderId="0" xfId="74" applyFont="1" applyFill="1" applyBorder="1" applyAlignment="1" applyProtection="1">
      <alignment vertical="center"/>
      <protection hidden="1"/>
    </xf>
    <xf numFmtId="0" fontId="2" fillId="0" borderId="0" xfId="74" applyFont="1" applyAlignment="1" applyProtection="1">
      <alignment vertical="center"/>
      <protection hidden="1"/>
    </xf>
    <xf numFmtId="0" fontId="3" fillId="0" borderId="21" xfId="74" applyFont="1" applyBorder="1" applyAlignment="1" applyProtection="1">
      <alignment/>
      <protection hidden="1"/>
    </xf>
    <xf numFmtId="0" fontId="3" fillId="0" borderId="21" xfId="74" applyFont="1" applyBorder="1" applyAlignment="1">
      <alignment/>
      <protection/>
    </xf>
    <xf numFmtId="0" fontId="3" fillId="0" borderId="0" xfId="74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81">
      <alignment vertical="top"/>
      <protection/>
    </xf>
    <xf numFmtId="0" fontId="12" fillId="0" borderId="0" xfId="81" applyAlignment="1">
      <alignment/>
      <protection/>
    </xf>
    <xf numFmtId="0" fontId="19" fillId="0" borderId="0" xfId="81" applyFont="1" applyAlignment="1">
      <alignment/>
      <protection/>
    </xf>
    <xf numFmtId="0" fontId="13" fillId="0" borderId="0" xfId="8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81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81" applyFont="1" applyFill="1" applyBorder="1" applyAlignment="1" applyProtection="1">
      <alignment horizontal="center" vertical="center"/>
      <protection hidden="1"/>
    </xf>
    <xf numFmtId="14" fontId="9" fillId="33" borderId="0" xfId="8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81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33" borderId="11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0" fontId="16" fillId="0" borderId="0" xfId="74" applyFont="1" applyBorder="1" applyAlignment="1" applyProtection="1">
      <alignment vertical="center"/>
      <protection hidden="1"/>
    </xf>
    <xf numFmtId="0" fontId="16" fillId="0" borderId="0" xfId="73" applyFont="1" applyBorder="1" applyAlignment="1" applyProtection="1">
      <alignment vertical="center"/>
      <protection hidden="1"/>
    </xf>
    <xf numFmtId="0" fontId="16" fillId="0" borderId="0" xfId="74" applyFont="1" applyBorder="1" applyAlignment="1" applyProtection="1">
      <alignment/>
      <protection hidden="1"/>
    </xf>
    <xf numFmtId="0" fontId="12" fillId="0" borderId="0" xfId="74" applyAlignment="1">
      <alignment/>
      <protection/>
    </xf>
    <xf numFmtId="0" fontId="16" fillId="0" borderId="0" xfId="74" applyFont="1" applyAlignment="1" applyProtection="1">
      <alignment/>
      <protection hidden="1"/>
    </xf>
    <xf numFmtId="4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0" xfId="74" applyFont="1" applyBorder="1" applyAlignment="1" applyProtection="1">
      <alignment horizontal="right" vertical="center" wrapText="1"/>
      <protection hidden="1"/>
    </xf>
    <xf numFmtId="0" fontId="3" fillId="0" borderId="0" xfId="74" applyFont="1" applyBorder="1" applyAlignment="1" applyProtection="1">
      <alignment horizontal="right" wrapText="1"/>
      <protection hidden="1"/>
    </xf>
    <xf numFmtId="0" fontId="3" fillId="0" borderId="0" xfId="74" applyFont="1" applyAlignment="1" applyProtection="1">
      <alignment horizontal="right" wrapText="1"/>
      <protection hidden="1"/>
    </xf>
    <xf numFmtId="0" fontId="2" fillId="0" borderId="0" xfId="74" applyFont="1" applyFill="1" applyBorder="1" applyAlignment="1" applyProtection="1">
      <alignment horizontal="left" vertical="center" wrapText="1"/>
      <protection hidden="1"/>
    </xf>
    <xf numFmtId="0" fontId="2" fillId="0" borderId="27" xfId="74" applyFont="1" applyFill="1" applyBorder="1" applyAlignment="1" applyProtection="1">
      <alignment horizontal="left" vertical="center" wrapText="1"/>
      <protection hidden="1"/>
    </xf>
    <xf numFmtId="0" fontId="14" fillId="0" borderId="0" xfId="74" applyFont="1" applyBorder="1" applyAlignment="1" applyProtection="1">
      <alignment horizontal="center" vertical="center" wrapText="1"/>
      <protection hidden="1"/>
    </xf>
    <xf numFmtId="0" fontId="3" fillId="0" borderId="0" xfId="74" applyFont="1" applyAlignment="1" applyProtection="1">
      <alignment horizontal="right" vertical="center"/>
      <protection hidden="1"/>
    </xf>
    <xf numFmtId="0" fontId="3" fillId="0" borderId="27" xfId="74" applyFont="1" applyBorder="1" applyAlignment="1" applyProtection="1">
      <alignment horizontal="right"/>
      <protection hidden="1"/>
    </xf>
    <xf numFmtId="0" fontId="3" fillId="0" borderId="0" xfId="74" applyFont="1" applyAlignment="1" applyProtection="1">
      <alignment wrapText="1"/>
      <protection hidden="1"/>
    </xf>
    <xf numFmtId="0" fontId="1" fillId="0" borderId="0" xfId="74" applyFont="1" applyBorder="1" applyAlignment="1" applyProtection="1">
      <alignment horizontal="right" vertical="center" wrapText="1"/>
      <protection hidden="1"/>
    </xf>
    <xf numFmtId="0" fontId="1" fillId="0" borderId="27" xfId="74" applyFont="1" applyBorder="1" applyAlignment="1" applyProtection="1">
      <alignment horizontal="right" wrapText="1"/>
      <protection hidden="1"/>
    </xf>
    <xf numFmtId="49" fontId="2" fillId="33" borderId="28" xfId="75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75" applyNumberFormat="1" applyFont="1" applyBorder="1" applyAlignment="1" applyProtection="1">
      <alignment horizontal="center" vertical="center"/>
      <protection hidden="1" locked="0"/>
    </xf>
    <xf numFmtId="0" fontId="2" fillId="33" borderId="28" xfId="74" applyFont="1" applyFill="1" applyBorder="1" applyAlignment="1" applyProtection="1">
      <alignment horizontal="left" vertical="center"/>
      <protection hidden="1" locked="0"/>
    </xf>
    <xf numFmtId="0" fontId="3" fillId="0" borderId="25" xfId="74" applyFont="1" applyBorder="1" applyAlignment="1">
      <alignment horizontal="left" vertical="center"/>
      <protection/>
    </xf>
    <xf numFmtId="0" fontId="3" fillId="0" borderId="29" xfId="74" applyFont="1" applyBorder="1" applyAlignment="1">
      <alignment horizontal="left" vertical="center"/>
      <protection/>
    </xf>
    <xf numFmtId="1" fontId="2" fillId="33" borderId="28" xfId="74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74" applyNumberFormat="1" applyFont="1" applyFill="1" applyBorder="1" applyAlignment="1" applyProtection="1">
      <alignment horizontal="center" vertical="center"/>
      <protection hidden="1" locked="0"/>
    </xf>
    <xf numFmtId="0" fontId="2" fillId="33" borderId="28" xfId="75" applyFont="1" applyFill="1" applyBorder="1" applyAlignment="1" applyProtection="1">
      <alignment horizontal="right" vertical="center"/>
      <protection hidden="1" locked="0"/>
    </xf>
    <xf numFmtId="0" fontId="2" fillId="33" borderId="25" xfId="75" applyFont="1" applyFill="1" applyBorder="1" applyAlignment="1" applyProtection="1">
      <alignment horizontal="right" vertical="center"/>
      <protection hidden="1" locked="0"/>
    </xf>
    <xf numFmtId="0" fontId="2" fillId="33" borderId="29" xfId="75" applyFont="1" applyFill="1" applyBorder="1" applyAlignment="1" applyProtection="1">
      <alignment horizontal="right" vertical="center"/>
      <protection hidden="1" locked="0"/>
    </xf>
    <xf numFmtId="0" fontId="3" fillId="0" borderId="25" xfId="74" applyFont="1" applyBorder="1" applyAlignment="1">
      <alignment horizontal="left"/>
      <protection/>
    </xf>
    <xf numFmtId="0" fontId="3" fillId="0" borderId="29" xfId="74" applyFont="1" applyBorder="1" applyAlignment="1">
      <alignment horizontal="left"/>
      <protection/>
    </xf>
    <xf numFmtId="0" fontId="3" fillId="0" borderId="0" xfId="74" applyFont="1" applyAlignment="1" applyProtection="1">
      <alignment horizontal="center" vertical="center"/>
      <protection hidden="1"/>
    </xf>
    <xf numFmtId="0" fontId="3" fillId="0" borderId="0" xfId="74" applyFont="1" applyAlignment="1">
      <alignment horizontal="center" vertical="center"/>
      <protection/>
    </xf>
    <xf numFmtId="0" fontId="3" fillId="0" borderId="0" xfId="74" applyFont="1" applyAlignment="1">
      <alignment horizontal="center"/>
      <protection/>
    </xf>
    <xf numFmtId="0" fontId="3" fillId="0" borderId="0" xfId="74" applyFont="1" applyAlignment="1">
      <alignment horizontal="center" vertical="center"/>
      <protection/>
    </xf>
    <xf numFmtId="0" fontId="3" fillId="0" borderId="0" xfId="74" applyFont="1" applyAlignment="1">
      <alignment vertical="center"/>
      <protection/>
    </xf>
    <xf numFmtId="0" fontId="3" fillId="0" borderId="0" xfId="74" applyFont="1" applyAlignment="1">
      <alignment horizontal="center"/>
      <protection/>
    </xf>
    <xf numFmtId="0" fontId="3" fillId="0" borderId="18" xfId="74" applyFont="1" applyBorder="1" applyAlignment="1" applyProtection="1">
      <alignment horizontal="right" vertical="center"/>
      <protection hidden="1"/>
    </xf>
    <xf numFmtId="0" fontId="3" fillId="0" borderId="0" xfId="74" applyFont="1" applyBorder="1" applyAlignment="1" applyProtection="1">
      <alignment horizontal="right"/>
      <protection hidden="1"/>
    </xf>
    <xf numFmtId="0" fontId="3" fillId="0" borderId="0" xfId="74" applyFont="1" applyBorder="1" applyAlignment="1" applyProtection="1">
      <alignment vertical="top" wrapText="1"/>
      <protection hidden="1"/>
    </xf>
    <xf numFmtId="0" fontId="3" fillId="0" borderId="0" xfId="74" applyFont="1" applyBorder="1" applyAlignment="1" applyProtection="1">
      <alignment wrapText="1"/>
      <protection hidden="1"/>
    </xf>
    <xf numFmtId="49" fontId="2" fillId="33" borderId="29" xfId="7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74" applyFont="1" applyAlignment="1" applyProtection="1">
      <alignment horizontal="right" vertical="center" wrapText="1"/>
      <protection hidden="1"/>
    </xf>
    <xf numFmtId="0" fontId="3" fillId="0" borderId="27" xfId="74" applyFont="1" applyBorder="1" applyAlignment="1" applyProtection="1">
      <alignment horizontal="right" wrapText="1"/>
      <protection hidden="1"/>
    </xf>
    <xf numFmtId="49" fontId="2" fillId="33" borderId="28" xfId="75" applyNumberFormat="1" applyFont="1" applyFill="1" applyBorder="1" applyAlignment="1" applyProtection="1">
      <alignment horizontal="left" vertical="center"/>
      <protection hidden="1" locked="0"/>
    </xf>
    <xf numFmtId="49" fontId="2" fillId="0" borderId="29" xfId="75" applyNumberFormat="1" applyFont="1" applyBorder="1" applyAlignment="1" applyProtection="1">
      <alignment horizontal="left" vertical="center"/>
      <protection hidden="1" locked="0"/>
    </xf>
    <xf numFmtId="0" fontId="2" fillId="0" borderId="28" xfId="75" applyFont="1" applyFill="1" applyBorder="1" applyAlignment="1" applyProtection="1">
      <alignment horizontal="right" vertical="center"/>
      <protection hidden="1" locked="0"/>
    </xf>
    <xf numFmtId="0" fontId="3" fillId="0" borderId="25" xfId="75" applyFont="1" applyFill="1" applyBorder="1" applyAlignment="1">
      <alignment/>
      <protection/>
    </xf>
    <xf numFmtId="0" fontId="3" fillId="0" borderId="29" xfId="75" applyFont="1" applyFill="1" applyBorder="1" applyAlignment="1">
      <alignment/>
      <protection/>
    </xf>
    <xf numFmtId="49" fontId="2" fillId="0" borderId="28" xfId="75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75" applyNumberFormat="1" applyFont="1" applyFill="1" applyBorder="1" applyAlignment="1" applyProtection="1">
      <alignment horizontal="center" vertical="center"/>
      <protection hidden="1" locked="0"/>
    </xf>
    <xf numFmtId="0" fontId="4" fillId="33" borderId="28" xfId="57" applyFill="1" applyBorder="1" applyAlignment="1" applyProtection="1">
      <alignment/>
      <protection hidden="1" locked="0"/>
    </xf>
    <xf numFmtId="0" fontId="2" fillId="0" borderId="25" xfId="75" applyFont="1" applyBorder="1" applyAlignment="1" applyProtection="1">
      <alignment/>
      <protection hidden="1" locked="0"/>
    </xf>
    <xf numFmtId="0" fontId="2" fillId="0" borderId="29" xfId="75" applyFont="1" applyBorder="1" applyAlignment="1" applyProtection="1">
      <alignment/>
      <protection hidden="1" locked="0"/>
    </xf>
    <xf numFmtId="49" fontId="2" fillId="0" borderId="25" xfId="75" applyNumberFormat="1" applyFont="1" applyBorder="1" applyAlignment="1" applyProtection="1">
      <alignment horizontal="left" vertical="center"/>
      <protection hidden="1" locked="0"/>
    </xf>
    <xf numFmtId="0" fontId="2" fillId="0" borderId="25" xfId="74" applyFont="1" applyBorder="1" applyAlignment="1" applyProtection="1">
      <alignment horizontal="left" vertical="center"/>
      <protection hidden="1" locked="0"/>
    </xf>
    <xf numFmtId="0" fontId="3" fillId="0" borderId="0" xfId="74" applyFont="1" applyBorder="1" applyAlignment="1" applyProtection="1">
      <alignment horizontal="center" vertical="top"/>
      <protection hidden="1"/>
    </xf>
    <xf numFmtId="0" fontId="3" fillId="0" borderId="0" xfId="74" applyFont="1" applyBorder="1" applyAlignment="1" applyProtection="1">
      <alignment horizontal="center"/>
      <protection hidden="1"/>
    </xf>
    <xf numFmtId="0" fontId="16" fillId="0" borderId="0" xfId="73" applyFont="1" applyBorder="1" applyAlignment="1" applyProtection="1">
      <alignment horizontal="left" vertical="center"/>
      <protection hidden="1"/>
    </xf>
    <xf numFmtId="0" fontId="13" fillId="0" borderId="0" xfId="74" applyFont="1" applyAlignment="1">
      <alignment/>
      <protection/>
    </xf>
    <xf numFmtId="49" fontId="2" fillId="33" borderId="28" xfId="74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74" applyNumberFormat="1" applyFont="1" applyBorder="1" applyAlignment="1" applyProtection="1">
      <alignment horizontal="center" vertical="center"/>
      <protection hidden="1" locked="0"/>
    </xf>
    <xf numFmtId="0" fontId="3" fillId="0" borderId="25" xfId="74" applyFont="1" applyBorder="1" applyAlignment="1">
      <alignment/>
      <protection/>
    </xf>
    <xf numFmtId="0" fontId="3" fillId="0" borderId="29" xfId="74" applyFont="1" applyBorder="1" applyAlignment="1">
      <alignment/>
      <protection/>
    </xf>
    <xf numFmtId="0" fontId="3" fillId="0" borderId="20" xfId="74" applyFont="1" applyBorder="1" applyAlignment="1" applyProtection="1">
      <alignment horizontal="center"/>
      <protection hidden="1"/>
    </xf>
    <xf numFmtId="49" fontId="4" fillId="33" borderId="28" xfId="57" applyNumberFormat="1" applyFill="1" applyBorder="1" applyAlignment="1" applyProtection="1">
      <alignment horizontal="left" vertical="center"/>
      <protection hidden="1" locked="0"/>
    </xf>
    <xf numFmtId="0" fontId="3" fillId="0" borderId="29" xfId="75" applyFont="1" applyBorder="1" applyAlignment="1">
      <alignment horizontal="left" vertical="center"/>
      <protection/>
    </xf>
    <xf numFmtId="0" fontId="3" fillId="0" borderId="0" xfId="74" applyFont="1" applyFill="1" applyBorder="1" applyAlignment="1" applyProtection="1">
      <alignment horizontal="center" vertical="top"/>
      <protection hidden="1"/>
    </xf>
    <xf numFmtId="0" fontId="3" fillId="0" borderId="0" xfId="74" applyFont="1" applyFill="1" applyBorder="1" applyAlignment="1" applyProtection="1">
      <alignment horizontal="center"/>
      <protection hidden="1"/>
    </xf>
    <xf numFmtId="0" fontId="20" fillId="0" borderId="0" xfId="74" applyFont="1" applyAlignment="1" applyProtection="1">
      <alignment horizontal="left"/>
      <protection hidden="1"/>
    </xf>
    <xf numFmtId="0" fontId="9" fillId="0" borderId="0" xfId="74" applyFont="1" applyAlignment="1">
      <alignment/>
      <protection/>
    </xf>
    <xf numFmtId="0" fontId="3" fillId="0" borderId="0" xfId="74" applyFont="1" applyBorder="1" applyAlignment="1" applyProtection="1">
      <alignment vertical="center"/>
      <protection hidden="1"/>
    </xf>
    <xf numFmtId="0" fontId="3" fillId="0" borderId="30" xfId="74" applyFont="1" applyBorder="1" applyAlignment="1" applyProtection="1">
      <alignment horizontal="center" vertical="top"/>
      <protection hidden="1"/>
    </xf>
    <xf numFmtId="0" fontId="3" fillId="0" borderId="30" xfId="74" applyFont="1" applyBorder="1" applyAlignment="1">
      <alignment horizontal="center"/>
      <protection/>
    </xf>
    <xf numFmtId="0" fontId="3" fillId="0" borderId="30" xfId="74" applyFont="1" applyBorder="1" applyAlignment="1">
      <alignment/>
      <protection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6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5" borderId="35" xfId="0" applyFont="1" applyFill="1" applyBorder="1" applyAlignment="1">
      <alignment vertical="center" wrapText="1"/>
    </xf>
    <xf numFmtId="0" fontId="9" fillId="35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81" applyFont="1" applyFill="1" applyBorder="1" applyAlignment="1" applyProtection="1">
      <alignment horizontal="center" vertical="center"/>
      <protection hidden="1"/>
    </xf>
    <xf numFmtId="14" fontId="9" fillId="33" borderId="0" xfId="8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81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8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81" applyFont="1" applyAlignment="1">
      <alignment/>
      <protection/>
    </xf>
    <xf numFmtId="0" fontId="18" fillId="0" borderId="0" xfId="81" applyFont="1" applyBorder="1" applyAlignment="1">
      <alignment horizontal="justify" vertical="top" wrapText="1"/>
      <protection/>
    </xf>
    <xf numFmtId="0" fontId="12" fillId="0" borderId="0" xfId="81" applyAlignment="1">
      <alignment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Hyperlink 2 2" xfId="58"/>
    <cellStyle name="Input" xfId="59"/>
    <cellStyle name="Linked Cell" xfId="60"/>
    <cellStyle name="Neutral" xfId="61"/>
    <cellStyle name="Normal    si" xfId="62"/>
    <cellStyle name="Normal 2" xfId="63"/>
    <cellStyle name="Normal 2 2" xfId="64"/>
    <cellStyle name="Normal 3" xfId="65"/>
    <cellStyle name="Normal 3 2" xfId="66"/>
    <cellStyle name="Normal 4" xfId="67"/>
    <cellStyle name="Normal 5" xfId="68"/>
    <cellStyle name="Normal 6" xfId="69"/>
    <cellStyle name="Normal 7" xfId="70"/>
    <cellStyle name="Normal 8" xfId="71"/>
    <cellStyle name="Normal 9" xfId="72"/>
    <cellStyle name="Normal_TFI-KI" xfId="73"/>
    <cellStyle name="Normal_TFI-POD" xfId="74"/>
    <cellStyle name="Normal_TFI-POD 2" xfId="75"/>
    <cellStyle name="Note" xfId="76"/>
    <cellStyle name="Obično_Knjiga2" xfId="77"/>
    <cellStyle name="Output" xfId="78"/>
    <cellStyle name="Percent" xfId="79"/>
    <cellStyle name="Percent 2" xfId="80"/>
    <cellStyle name="Style 1" xfId="81"/>
    <cellStyle name="Style 1 2" xfId="82"/>
    <cellStyle name="Style 1 2 2" xfId="83"/>
    <cellStyle name="Title" xfId="84"/>
    <cellStyle name="Total" xfId="85"/>
    <cellStyle name="Warning Text" xfId="8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mnica@jamnica.hr" TargetMode="External" /><Relationship Id="rId2" Type="http://schemas.openxmlformats.org/officeDocument/2006/relationships/hyperlink" Target="http://www.jamnica.company/" TargetMode="External" /><Relationship Id="rId3" Type="http://schemas.openxmlformats.org/officeDocument/2006/relationships/hyperlink" Target="mailto:ivan.mandic@jamnic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view="pageBreakPreview" zoomScale="110" zoomScaleSheetLayoutView="110" zoomScalePageLayoutView="0" workbookViewId="0" topLeftCell="A1">
      <selection activeCell="I15" sqref="I15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72" t="s">
        <v>256</v>
      </c>
      <c r="B1" s="172"/>
      <c r="C1" s="17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4" t="s">
        <v>257</v>
      </c>
      <c r="B2" s="124"/>
      <c r="C2" s="124"/>
      <c r="D2" s="125"/>
      <c r="E2" s="24">
        <v>42736</v>
      </c>
      <c r="F2" s="25"/>
      <c r="G2" s="26" t="s">
        <v>258</v>
      </c>
      <c r="H2" s="24">
        <v>43100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6" t="s">
        <v>259</v>
      </c>
      <c r="B4" s="126"/>
      <c r="C4" s="126"/>
      <c r="D4" s="126"/>
      <c r="E4" s="126"/>
      <c r="F4" s="126"/>
      <c r="G4" s="126"/>
      <c r="H4" s="126"/>
      <c r="I4" s="126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7" t="s">
        <v>260</v>
      </c>
      <c r="B6" s="128"/>
      <c r="C6" s="132" t="s">
        <v>324</v>
      </c>
      <c r="D6" s="133"/>
      <c r="E6" s="129"/>
      <c r="F6" s="129"/>
      <c r="G6" s="129"/>
      <c r="H6" s="129"/>
      <c r="I6" s="39"/>
      <c r="J6" s="22"/>
      <c r="K6" s="22"/>
      <c r="L6" s="22"/>
    </row>
    <row r="7" spans="1:12" ht="12.75">
      <c r="A7" s="40"/>
      <c r="B7" s="40"/>
      <c r="C7" s="31"/>
      <c r="D7" s="31"/>
      <c r="E7" s="129"/>
      <c r="F7" s="129"/>
      <c r="G7" s="129"/>
      <c r="H7" s="129"/>
      <c r="I7" s="39"/>
      <c r="J7" s="22"/>
      <c r="K7" s="22"/>
      <c r="L7" s="22"/>
    </row>
    <row r="8" spans="1:12" ht="12.75">
      <c r="A8" s="130" t="s">
        <v>261</v>
      </c>
      <c r="B8" s="131"/>
      <c r="C8" s="132" t="s">
        <v>325</v>
      </c>
      <c r="D8" s="133"/>
      <c r="E8" s="129"/>
      <c r="F8" s="129"/>
      <c r="G8" s="129"/>
      <c r="H8" s="129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21" t="s">
        <v>262</v>
      </c>
      <c r="B10" s="122"/>
      <c r="C10" s="132" t="s">
        <v>326</v>
      </c>
      <c r="D10" s="133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3"/>
      <c r="B11" s="123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7" t="s">
        <v>263</v>
      </c>
      <c r="B12" s="128"/>
      <c r="C12" s="134" t="s">
        <v>327</v>
      </c>
      <c r="D12" s="135"/>
      <c r="E12" s="135"/>
      <c r="F12" s="135"/>
      <c r="G12" s="135"/>
      <c r="H12" s="135"/>
      <c r="I12" s="136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7" t="s">
        <v>264</v>
      </c>
      <c r="B14" s="128"/>
      <c r="C14" s="137">
        <v>10000</v>
      </c>
      <c r="D14" s="138"/>
      <c r="E14" s="31"/>
      <c r="F14" s="134" t="s">
        <v>328</v>
      </c>
      <c r="G14" s="135"/>
      <c r="H14" s="135"/>
      <c r="I14" s="136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7" t="s">
        <v>265</v>
      </c>
      <c r="B16" s="128"/>
      <c r="C16" s="134" t="s">
        <v>329</v>
      </c>
      <c r="D16" s="135"/>
      <c r="E16" s="135"/>
      <c r="F16" s="135"/>
      <c r="G16" s="135"/>
      <c r="H16" s="135"/>
      <c r="I16" s="136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7" t="s">
        <v>266</v>
      </c>
      <c r="B18" s="128"/>
      <c r="C18" s="164" t="s">
        <v>330</v>
      </c>
      <c r="D18" s="165"/>
      <c r="E18" s="165"/>
      <c r="F18" s="165"/>
      <c r="G18" s="165"/>
      <c r="H18" s="165"/>
      <c r="I18" s="166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7" t="s">
        <v>267</v>
      </c>
      <c r="B20" s="128"/>
      <c r="C20" s="164" t="s">
        <v>331</v>
      </c>
      <c r="D20" s="165"/>
      <c r="E20" s="165"/>
      <c r="F20" s="165"/>
      <c r="G20" s="165"/>
      <c r="H20" s="165"/>
      <c r="I20" s="166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7" t="s">
        <v>268</v>
      </c>
      <c r="B22" s="128"/>
      <c r="C22" s="44">
        <v>133</v>
      </c>
      <c r="D22" s="134" t="s">
        <v>328</v>
      </c>
      <c r="E22" s="142"/>
      <c r="F22" s="143"/>
      <c r="G22" s="150"/>
      <c r="H22" s="151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7" t="s">
        <v>269</v>
      </c>
      <c r="B24" s="128"/>
      <c r="C24" s="44">
        <v>21</v>
      </c>
      <c r="D24" s="134" t="s">
        <v>332</v>
      </c>
      <c r="E24" s="142"/>
      <c r="F24" s="142"/>
      <c r="G24" s="143"/>
      <c r="H24" s="38" t="s">
        <v>270</v>
      </c>
      <c r="I24" s="48">
        <v>2046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7" t="s">
        <v>272</v>
      </c>
      <c r="B26" s="128"/>
      <c r="C26" s="49" t="s">
        <v>342</v>
      </c>
      <c r="D26" s="50"/>
      <c r="E26" s="22"/>
      <c r="F26" s="51"/>
      <c r="G26" s="127" t="s">
        <v>273</v>
      </c>
      <c r="H26" s="128"/>
      <c r="I26" s="52" t="s">
        <v>333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4" t="s">
        <v>274</v>
      </c>
      <c r="B28" s="145"/>
      <c r="C28" s="146"/>
      <c r="D28" s="146"/>
      <c r="E28" s="147" t="s">
        <v>275</v>
      </c>
      <c r="F28" s="148"/>
      <c r="G28" s="148"/>
      <c r="H28" s="149" t="s">
        <v>276</v>
      </c>
      <c r="I28" s="149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39" t="s">
        <v>343</v>
      </c>
      <c r="B30" s="140"/>
      <c r="C30" s="140"/>
      <c r="D30" s="141"/>
      <c r="E30" s="139" t="s">
        <v>344</v>
      </c>
      <c r="F30" s="140"/>
      <c r="G30" s="141"/>
      <c r="H30" s="132" t="s">
        <v>345</v>
      </c>
      <c r="I30" s="154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7"/>
      <c r="J31" s="22"/>
      <c r="K31" s="22"/>
      <c r="L31" s="22"/>
    </row>
    <row r="32" spans="1:12" ht="12.75">
      <c r="A32" s="139" t="s">
        <v>346</v>
      </c>
      <c r="B32" s="140"/>
      <c r="C32" s="140"/>
      <c r="D32" s="141"/>
      <c r="E32" s="139" t="s">
        <v>347</v>
      </c>
      <c r="F32" s="140"/>
      <c r="G32" s="141"/>
      <c r="H32" s="132" t="s">
        <v>348</v>
      </c>
      <c r="I32" s="154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39" t="s">
        <v>349</v>
      </c>
      <c r="B34" s="140"/>
      <c r="C34" s="140"/>
      <c r="D34" s="141"/>
      <c r="E34" s="139" t="s">
        <v>350</v>
      </c>
      <c r="F34" s="140"/>
      <c r="G34" s="141"/>
      <c r="H34" s="132" t="s">
        <v>351</v>
      </c>
      <c r="I34" s="154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39" t="s">
        <v>352</v>
      </c>
      <c r="B36" s="140"/>
      <c r="C36" s="140"/>
      <c r="D36" s="141"/>
      <c r="E36" s="139" t="s">
        <v>353</v>
      </c>
      <c r="F36" s="140"/>
      <c r="G36" s="141"/>
      <c r="H36" s="132" t="s">
        <v>354</v>
      </c>
      <c r="I36" s="154"/>
      <c r="J36" s="22"/>
      <c r="K36" s="22"/>
      <c r="L36" s="22"/>
    </row>
    <row r="37" spans="1:12" ht="12.75">
      <c r="A37" s="59"/>
      <c r="B37" s="59"/>
      <c r="C37" s="169"/>
      <c r="D37" s="170"/>
      <c r="E37" s="31"/>
      <c r="F37" s="169"/>
      <c r="G37" s="170"/>
      <c r="H37" s="31"/>
      <c r="I37" s="31"/>
      <c r="J37" s="22"/>
      <c r="K37" s="22"/>
      <c r="L37" s="22"/>
    </row>
    <row r="38" spans="1:12" ht="12.75">
      <c r="A38" s="139" t="s">
        <v>355</v>
      </c>
      <c r="B38" s="140"/>
      <c r="C38" s="140"/>
      <c r="D38" s="141"/>
      <c r="E38" s="139" t="s">
        <v>356</v>
      </c>
      <c r="F38" s="140"/>
      <c r="G38" s="141"/>
      <c r="H38" s="132" t="s">
        <v>357</v>
      </c>
      <c r="I38" s="154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39" t="s">
        <v>358</v>
      </c>
      <c r="B40" s="140"/>
      <c r="C40" s="140"/>
      <c r="D40" s="141"/>
      <c r="E40" s="139" t="s">
        <v>359</v>
      </c>
      <c r="F40" s="140"/>
      <c r="G40" s="141"/>
      <c r="H40" s="132" t="s">
        <v>360</v>
      </c>
      <c r="I40" s="154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139" t="s">
        <v>361</v>
      </c>
      <c r="B42" s="140"/>
      <c r="C42" s="140"/>
      <c r="D42" s="141"/>
      <c r="E42" s="139" t="s">
        <v>362</v>
      </c>
      <c r="F42" s="140"/>
      <c r="G42" s="141"/>
      <c r="H42" s="132" t="s">
        <v>363</v>
      </c>
      <c r="I42" s="154"/>
      <c r="J42" s="22"/>
      <c r="K42" s="22"/>
      <c r="L42" s="22"/>
    </row>
    <row r="43" spans="1:12" ht="12.75">
      <c r="A43" s="59"/>
      <c r="B43" s="59"/>
      <c r="C43" s="60"/>
      <c r="D43" s="61"/>
      <c r="E43" s="31"/>
      <c r="F43" s="60"/>
      <c r="G43" s="61"/>
      <c r="H43" s="31"/>
      <c r="I43" s="31"/>
      <c r="J43" s="22"/>
      <c r="K43" s="22"/>
      <c r="L43" s="22"/>
    </row>
    <row r="44" spans="1:12" ht="12.75">
      <c r="A44" s="159" t="s">
        <v>366</v>
      </c>
      <c r="B44" s="160"/>
      <c r="C44" s="160"/>
      <c r="D44" s="161"/>
      <c r="E44" s="159" t="s">
        <v>364</v>
      </c>
      <c r="F44" s="160"/>
      <c r="G44" s="160"/>
      <c r="H44" s="162" t="s">
        <v>365</v>
      </c>
      <c r="I44" s="163"/>
      <c r="J44" s="22"/>
      <c r="K44" s="22"/>
      <c r="L44" s="22"/>
    </row>
    <row r="45" spans="1:12" ht="12.75">
      <c r="A45" s="66"/>
      <c r="B45" s="66"/>
      <c r="C45" s="66"/>
      <c r="D45" s="42"/>
      <c r="E45" s="42"/>
      <c r="F45" s="66"/>
      <c r="G45" s="42"/>
      <c r="H45" s="42"/>
      <c r="I45" s="42"/>
      <c r="J45" s="22"/>
      <c r="K45" s="22"/>
      <c r="L45" s="22"/>
    </row>
    <row r="46" spans="1:12" ht="12.75">
      <c r="A46" s="155" t="s">
        <v>277</v>
      </c>
      <c r="B46" s="156"/>
      <c r="C46" s="173"/>
      <c r="D46" s="174"/>
      <c r="E46" s="32"/>
      <c r="F46" s="134"/>
      <c r="G46" s="175"/>
      <c r="H46" s="175"/>
      <c r="I46" s="176"/>
      <c r="J46" s="22"/>
      <c r="K46" s="22"/>
      <c r="L46" s="22"/>
    </row>
    <row r="47" spans="1:12" ht="12.75">
      <c r="A47" s="59"/>
      <c r="B47" s="59"/>
      <c r="C47" s="169"/>
      <c r="D47" s="170"/>
      <c r="E47" s="31"/>
      <c r="F47" s="169"/>
      <c r="G47" s="177"/>
      <c r="H47" s="67"/>
      <c r="I47" s="67"/>
      <c r="J47" s="22"/>
      <c r="K47" s="22"/>
      <c r="L47" s="22"/>
    </row>
    <row r="48" spans="1:12" ht="12.75">
      <c r="A48" s="155" t="s">
        <v>278</v>
      </c>
      <c r="B48" s="156"/>
      <c r="C48" s="134" t="s">
        <v>334</v>
      </c>
      <c r="D48" s="168"/>
      <c r="E48" s="168"/>
      <c r="F48" s="168"/>
      <c r="G48" s="168"/>
      <c r="H48" s="168"/>
      <c r="I48" s="168"/>
      <c r="J48" s="22"/>
      <c r="K48" s="22"/>
      <c r="L48" s="22"/>
    </row>
    <row r="49" spans="1:12" ht="12.75">
      <c r="A49" s="40"/>
      <c r="B49" s="40"/>
      <c r="C49" s="68" t="s">
        <v>279</v>
      </c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5" t="s">
        <v>280</v>
      </c>
      <c r="B50" s="156"/>
      <c r="C50" s="157" t="s">
        <v>335</v>
      </c>
      <c r="D50" s="167"/>
      <c r="E50" s="158"/>
      <c r="F50" s="32"/>
      <c r="G50" s="38" t="s">
        <v>281</v>
      </c>
      <c r="H50" s="157" t="s">
        <v>336</v>
      </c>
      <c r="I50" s="158"/>
      <c r="J50" s="22"/>
      <c r="K50" s="22"/>
      <c r="L50" s="22"/>
    </row>
    <row r="51" spans="1:12" ht="12.75">
      <c r="A51" s="40"/>
      <c r="B51" s="40"/>
      <c r="C51" s="68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55" t="s">
        <v>266</v>
      </c>
      <c r="B52" s="156"/>
      <c r="C52" s="178" t="s">
        <v>337</v>
      </c>
      <c r="D52" s="167"/>
      <c r="E52" s="167"/>
      <c r="F52" s="167"/>
      <c r="G52" s="167"/>
      <c r="H52" s="167"/>
      <c r="I52" s="158"/>
      <c r="J52" s="22"/>
      <c r="K52" s="22"/>
      <c r="L52" s="22"/>
    </row>
    <row r="53" spans="1:12" ht="12.75">
      <c r="A53" s="40"/>
      <c r="B53" s="40"/>
      <c r="C53" s="32"/>
      <c r="D53" s="32"/>
      <c r="E53" s="32"/>
      <c r="F53" s="32"/>
      <c r="G53" s="32"/>
      <c r="H53" s="32"/>
      <c r="I53" s="32"/>
      <c r="J53" s="22"/>
      <c r="K53" s="22"/>
      <c r="L53" s="22"/>
    </row>
    <row r="54" spans="1:12" ht="12.75">
      <c r="A54" s="127" t="s">
        <v>282</v>
      </c>
      <c r="B54" s="128"/>
      <c r="C54" s="157" t="s">
        <v>338</v>
      </c>
      <c r="D54" s="167"/>
      <c r="E54" s="167"/>
      <c r="F54" s="167"/>
      <c r="G54" s="167"/>
      <c r="H54" s="167"/>
      <c r="I54" s="179"/>
      <c r="J54" s="22"/>
      <c r="K54" s="22"/>
      <c r="L54" s="22"/>
    </row>
    <row r="55" spans="1:12" ht="12.75">
      <c r="A55" s="69"/>
      <c r="B55" s="69"/>
      <c r="C55" s="184" t="s">
        <v>283</v>
      </c>
      <c r="D55" s="184"/>
      <c r="E55" s="184"/>
      <c r="F55" s="184"/>
      <c r="G55" s="184"/>
      <c r="H55" s="184"/>
      <c r="I55" s="71"/>
      <c r="J55" s="22"/>
      <c r="K55" s="22"/>
      <c r="L55" s="22"/>
    </row>
    <row r="56" spans="1:12" ht="12.75">
      <c r="A56" s="69"/>
      <c r="B56" s="69"/>
      <c r="C56" s="70"/>
      <c r="D56" s="70"/>
      <c r="E56" s="70"/>
      <c r="F56" s="70"/>
      <c r="G56" s="70"/>
      <c r="H56" s="70"/>
      <c r="I56" s="71"/>
      <c r="J56" s="22"/>
      <c r="K56" s="22"/>
      <c r="L56" s="22"/>
    </row>
    <row r="57" spans="1:12" ht="12.75">
      <c r="A57" s="69"/>
      <c r="B57" s="182" t="s">
        <v>284</v>
      </c>
      <c r="C57" s="183"/>
      <c r="D57" s="183"/>
      <c r="E57" s="183"/>
      <c r="F57" s="113"/>
      <c r="G57" s="113"/>
      <c r="H57" s="114"/>
      <c r="I57" s="114"/>
      <c r="J57" s="22"/>
      <c r="K57" s="22"/>
      <c r="L57" s="22"/>
    </row>
    <row r="58" spans="1:12" ht="12.75">
      <c r="A58" s="69"/>
      <c r="B58" s="115" t="s">
        <v>323</v>
      </c>
      <c r="C58" s="116"/>
      <c r="D58" s="116"/>
      <c r="E58" s="116"/>
      <c r="F58" s="116"/>
      <c r="G58" s="116"/>
      <c r="H58" s="171" t="s">
        <v>317</v>
      </c>
      <c r="I58" s="171"/>
      <c r="J58" s="22"/>
      <c r="K58" s="22"/>
      <c r="L58" s="22"/>
    </row>
    <row r="59" spans="1:12" ht="12.75">
      <c r="A59" s="69"/>
      <c r="B59" s="115" t="s">
        <v>318</v>
      </c>
      <c r="C59" s="116"/>
      <c r="D59" s="116"/>
      <c r="E59" s="116"/>
      <c r="F59" s="116"/>
      <c r="G59" s="116"/>
      <c r="H59" s="171"/>
      <c r="I59" s="171"/>
      <c r="J59" s="22"/>
      <c r="K59" s="22"/>
      <c r="L59" s="22"/>
    </row>
    <row r="60" spans="1:12" ht="12.75">
      <c r="A60" s="69"/>
      <c r="B60" s="115" t="s">
        <v>319</v>
      </c>
      <c r="C60" s="116"/>
      <c r="D60" s="116"/>
      <c r="E60" s="116"/>
      <c r="F60" s="116"/>
      <c r="G60" s="116"/>
      <c r="H60" s="171"/>
      <c r="I60" s="171"/>
      <c r="J60" s="22"/>
      <c r="K60" s="22"/>
      <c r="L60" s="22"/>
    </row>
    <row r="61" spans="1:12" ht="12.75">
      <c r="A61" s="69"/>
      <c r="B61" s="115" t="s">
        <v>320</v>
      </c>
      <c r="C61" s="117"/>
      <c r="D61" s="117"/>
      <c r="E61" s="117"/>
      <c r="F61" s="117"/>
      <c r="G61" s="117"/>
      <c r="H61" s="171"/>
      <c r="I61" s="171"/>
      <c r="J61" s="22"/>
      <c r="K61" s="22"/>
      <c r="L61" s="22"/>
    </row>
    <row r="62" spans="1:12" ht="12.75">
      <c r="A62" s="69"/>
      <c r="B62" s="115" t="s">
        <v>321</v>
      </c>
      <c r="C62" s="117"/>
      <c r="D62" s="117"/>
      <c r="E62" s="117"/>
      <c r="F62" s="117"/>
      <c r="G62" s="117"/>
      <c r="H62" s="171"/>
      <c r="I62" s="171"/>
      <c r="J62" s="22"/>
      <c r="K62" s="22"/>
      <c r="L62" s="22"/>
    </row>
    <row r="63" spans="1:12" ht="12.75">
      <c r="A63" s="69"/>
      <c r="B63" s="69"/>
      <c r="C63" s="70"/>
      <c r="D63" s="70"/>
      <c r="E63" s="70"/>
      <c r="F63" s="70"/>
      <c r="G63" s="70"/>
      <c r="H63" s="70"/>
      <c r="I63" s="71"/>
      <c r="J63" s="22"/>
      <c r="K63" s="22"/>
      <c r="L63" s="22"/>
    </row>
    <row r="64" spans="1:12" ht="13.5" thickBot="1">
      <c r="A64" s="72" t="s">
        <v>285</v>
      </c>
      <c r="B64" s="32"/>
      <c r="C64" s="32"/>
      <c r="D64" s="32"/>
      <c r="E64" s="32"/>
      <c r="F64" s="32"/>
      <c r="G64" s="73"/>
      <c r="H64" s="74"/>
      <c r="I64" s="73"/>
      <c r="J64" s="22"/>
      <c r="K64" s="22"/>
      <c r="L64" s="22"/>
    </row>
    <row r="65" spans="1:12" ht="12.75">
      <c r="A65" s="32"/>
      <c r="B65" s="32"/>
      <c r="C65" s="32"/>
      <c r="D65" s="32"/>
      <c r="E65" s="69" t="s">
        <v>286</v>
      </c>
      <c r="F65" s="22"/>
      <c r="G65" s="185" t="s">
        <v>287</v>
      </c>
      <c r="H65" s="186"/>
      <c r="I65" s="187"/>
      <c r="J65" s="22"/>
      <c r="K65" s="22"/>
      <c r="L65" s="22"/>
    </row>
    <row r="66" spans="1:12" ht="12.75">
      <c r="A66" s="75"/>
      <c r="B66" s="75"/>
      <c r="C66" s="37"/>
      <c r="D66" s="37"/>
      <c r="E66" s="37"/>
      <c r="F66" s="37"/>
      <c r="G66" s="180"/>
      <c r="H66" s="181"/>
      <c r="I66" s="37"/>
      <c r="J66" s="22"/>
      <c r="K66" s="22"/>
      <c r="L66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7">
    <mergeCell ref="E42:G42"/>
    <mergeCell ref="H42:I42"/>
    <mergeCell ref="C52:I52"/>
    <mergeCell ref="C54:I54"/>
    <mergeCell ref="G66:H66"/>
    <mergeCell ref="A52:B52"/>
    <mergeCell ref="A54:B54"/>
    <mergeCell ref="B57:E57"/>
    <mergeCell ref="C55:H55"/>
    <mergeCell ref="G65:I65"/>
    <mergeCell ref="H58:I62"/>
    <mergeCell ref="A1:C1"/>
    <mergeCell ref="A48:B48"/>
    <mergeCell ref="A46:B46"/>
    <mergeCell ref="C46:D46"/>
    <mergeCell ref="F46:I46"/>
    <mergeCell ref="C47:D47"/>
    <mergeCell ref="F47:G47"/>
    <mergeCell ref="C6:D6"/>
    <mergeCell ref="C8:D8"/>
    <mergeCell ref="C18:I18"/>
    <mergeCell ref="C20:I20"/>
    <mergeCell ref="C50:E50"/>
    <mergeCell ref="C48:I48"/>
    <mergeCell ref="C37:D37"/>
    <mergeCell ref="F37:G37"/>
    <mergeCell ref="E30:G30"/>
    <mergeCell ref="H30:I30"/>
    <mergeCell ref="A30:D30"/>
    <mergeCell ref="H40:I40"/>
    <mergeCell ref="A50:B50"/>
    <mergeCell ref="A32:D32"/>
    <mergeCell ref="H50:I50"/>
    <mergeCell ref="A40:D40"/>
    <mergeCell ref="E40:G40"/>
    <mergeCell ref="E34:G34"/>
    <mergeCell ref="H34:I34"/>
    <mergeCell ref="A44:D44"/>
    <mergeCell ref="E44:G44"/>
    <mergeCell ref="H44:I44"/>
    <mergeCell ref="A42:D42"/>
    <mergeCell ref="D31:G31"/>
    <mergeCell ref="A36:D36"/>
    <mergeCell ref="E36:G36"/>
    <mergeCell ref="H36:I36"/>
    <mergeCell ref="A38:D38"/>
    <mergeCell ref="E38:G38"/>
    <mergeCell ref="H38:I38"/>
    <mergeCell ref="E32:G32"/>
    <mergeCell ref="H32:I32"/>
    <mergeCell ref="A34:D34"/>
    <mergeCell ref="A22:B22"/>
    <mergeCell ref="D22:F22"/>
    <mergeCell ref="G26:H26"/>
    <mergeCell ref="A28:D28"/>
    <mergeCell ref="E28:G28"/>
    <mergeCell ref="H28:I28"/>
    <mergeCell ref="G22:H22"/>
    <mergeCell ref="A24:B24"/>
    <mergeCell ref="D24:G24"/>
    <mergeCell ref="A26:B26"/>
    <mergeCell ref="C12:I12"/>
    <mergeCell ref="A14:B14"/>
    <mergeCell ref="C14:D14"/>
    <mergeCell ref="F14:I14"/>
    <mergeCell ref="A16:B16"/>
    <mergeCell ref="C16:I16"/>
    <mergeCell ref="A18:B18"/>
    <mergeCell ref="A20:B20"/>
    <mergeCell ref="A12:B12"/>
    <mergeCell ref="A10:B11"/>
    <mergeCell ref="A2:D2"/>
    <mergeCell ref="A4:I4"/>
    <mergeCell ref="A6:B6"/>
    <mergeCell ref="E6:H8"/>
    <mergeCell ref="A8:B8"/>
    <mergeCell ref="C10:D1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mnica@jamnica.hr"/>
    <hyperlink ref="C20" r:id="rId2" display="www.jamnica.company"/>
    <hyperlink ref="C52" r:id="rId3" display="ivan.mandic@jamnic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3"/>
  <sheetViews>
    <sheetView view="pageBreakPreview" zoomScale="110" zoomScaleSheetLayoutView="110" zoomScalePageLayoutView="0" workbookViewId="0" topLeftCell="A1">
      <selection activeCell="K85" sqref="K85"/>
    </sheetView>
  </sheetViews>
  <sheetFormatPr defaultColWidth="9.140625" defaultRowHeight="12.75"/>
  <cols>
    <col min="10" max="10" width="11.140625" style="0" bestFit="1" customWidth="1"/>
    <col min="11" max="11" width="11.7109375" style="0" bestFit="1" customWidth="1"/>
    <col min="12" max="13" width="13.7109375" style="0" bestFit="1" customWidth="1"/>
  </cols>
  <sheetData>
    <row r="1" spans="1:11" ht="12.75">
      <c r="A1" s="219" t="s">
        <v>159</v>
      </c>
      <c r="B1" s="220"/>
      <c r="C1" s="220"/>
      <c r="D1" s="220"/>
      <c r="E1" s="220"/>
      <c r="F1" s="220"/>
      <c r="G1" s="220"/>
      <c r="H1" s="220"/>
      <c r="I1" s="220"/>
      <c r="J1" s="220"/>
      <c r="K1" s="221"/>
    </row>
    <row r="2" spans="1:11" ht="12.75">
      <c r="A2" s="223" t="s">
        <v>339</v>
      </c>
      <c r="B2" s="224"/>
      <c r="C2" s="224"/>
      <c r="D2" s="224"/>
      <c r="E2" s="224"/>
      <c r="F2" s="224"/>
      <c r="G2" s="224"/>
      <c r="H2" s="224"/>
      <c r="I2" s="224"/>
      <c r="J2" s="224"/>
      <c r="K2" s="222"/>
    </row>
    <row r="3" spans="1:11" ht="12.75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4" spans="1:11" ht="12.75">
      <c r="A4" s="226" t="s">
        <v>340</v>
      </c>
      <c r="B4" s="227"/>
      <c r="C4" s="227"/>
      <c r="D4" s="227"/>
      <c r="E4" s="227"/>
      <c r="F4" s="227"/>
      <c r="G4" s="227"/>
      <c r="H4" s="227"/>
      <c r="I4" s="227"/>
      <c r="J4" s="227"/>
      <c r="K4" s="228"/>
    </row>
    <row r="5" spans="1:11" ht="34.5" thickBot="1">
      <c r="A5" s="229" t="s">
        <v>61</v>
      </c>
      <c r="B5" s="230"/>
      <c r="C5" s="230"/>
      <c r="D5" s="230"/>
      <c r="E5" s="230"/>
      <c r="F5" s="230"/>
      <c r="G5" s="230"/>
      <c r="H5" s="231"/>
      <c r="I5" s="77" t="s">
        <v>288</v>
      </c>
      <c r="J5" s="78" t="s">
        <v>115</v>
      </c>
      <c r="K5" s="79" t="s">
        <v>116</v>
      </c>
    </row>
    <row r="6" spans="1:11" ht="12.75">
      <c r="A6" s="232">
        <v>1</v>
      </c>
      <c r="B6" s="232"/>
      <c r="C6" s="232"/>
      <c r="D6" s="232"/>
      <c r="E6" s="232"/>
      <c r="F6" s="232"/>
      <c r="G6" s="232"/>
      <c r="H6" s="232"/>
      <c r="I6" s="81">
        <v>2</v>
      </c>
      <c r="J6" s="80">
        <v>3</v>
      </c>
      <c r="K6" s="80">
        <v>4</v>
      </c>
    </row>
    <row r="7" spans="1:11" ht="12.75">
      <c r="A7" s="233"/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1" ht="12.75">
      <c r="A8" s="197" t="s">
        <v>62</v>
      </c>
      <c r="B8" s="198"/>
      <c r="C8" s="198"/>
      <c r="D8" s="198"/>
      <c r="E8" s="198"/>
      <c r="F8" s="198"/>
      <c r="G8" s="198"/>
      <c r="H8" s="218"/>
      <c r="I8" s="6">
        <v>1</v>
      </c>
      <c r="J8" s="11"/>
      <c r="K8" s="11"/>
    </row>
    <row r="9" spans="1:11" ht="12.75">
      <c r="A9" s="207" t="s">
        <v>13</v>
      </c>
      <c r="B9" s="208"/>
      <c r="C9" s="208"/>
      <c r="D9" s="208"/>
      <c r="E9" s="208"/>
      <c r="F9" s="208"/>
      <c r="G9" s="208"/>
      <c r="H9" s="209"/>
      <c r="I9" s="4">
        <v>2</v>
      </c>
      <c r="J9" s="12">
        <f>J10+J17+J27+J36+J40</f>
        <v>918583866</v>
      </c>
      <c r="K9" s="12">
        <f>K10+K17+K27+K36+K40</f>
        <v>902600928</v>
      </c>
    </row>
    <row r="10" spans="1:11" ht="12.75">
      <c r="A10" s="201" t="s">
        <v>213</v>
      </c>
      <c r="B10" s="202"/>
      <c r="C10" s="202"/>
      <c r="D10" s="202"/>
      <c r="E10" s="202"/>
      <c r="F10" s="202"/>
      <c r="G10" s="202"/>
      <c r="H10" s="203"/>
      <c r="I10" s="4">
        <v>3</v>
      </c>
      <c r="J10" s="12">
        <f>SUM(J11:J16)</f>
        <v>231414288</v>
      </c>
      <c r="K10" s="12">
        <f>SUM(K11:K16)</f>
        <v>217192990</v>
      </c>
    </row>
    <row r="11" spans="1:11" ht="12.75">
      <c r="A11" s="201" t="s">
        <v>117</v>
      </c>
      <c r="B11" s="202"/>
      <c r="C11" s="202"/>
      <c r="D11" s="202"/>
      <c r="E11" s="202"/>
      <c r="F11" s="202"/>
      <c r="G11" s="202"/>
      <c r="H11" s="203"/>
      <c r="I11" s="4">
        <v>4</v>
      </c>
      <c r="J11" s="13">
        <v>0</v>
      </c>
      <c r="K11" s="13">
        <v>0</v>
      </c>
    </row>
    <row r="12" spans="1:11" ht="12.75">
      <c r="A12" s="201" t="s">
        <v>14</v>
      </c>
      <c r="B12" s="202"/>
      <c r="C12" s="202"/>
      <c r="D12" s="202"/>
      <c r="E12" s="202"/>
      <c r="F12" s="202"/>
      <c r="G12" s="202"/>
      <c r="H12" s="203"/>
      <c r="I12" s="4">
        <v>5</v>
      </c>
      <c r="J12" s="13">
        <v>12260590</v>
      </c>
      <c r="K12" s="13">
        <v>10114085</v>
      </c>
    </row>
    <row r="13" spans="1:11" ht="12.75">
      <c r="A13" s="201" t="s">
        <v>118</v>
      </c>
      <c r="B13" s="202"/>
      <c r="C13" s="202"/>
      <c r="D13" s="202"/>
      <c r="E13" s="202"/>
      <c r="F13" s="202"/>
      <c r="G13" s="202"/>
      <c r="H13" s="203"/>
      <c r="I13" s="4">
        <v>6</v>
      </c>
      <c r="J13" s="13">
        <v>213957477</v>
      </c>
      <c r="K13" s="13">
        <v>206108049</v>
      </c>
    </row>
    <row r="14" spans="1:11" ht="12.75">
      <c r="A14" s="201" t="s">
        <v>216</v>
      </c>
      <c r="B14" s="202"/>
      <c r="C14" s="202"/>
      <c r="D14" s="202"/>
      <c r="E14" s="202"/>
      <c r="F14" s="202"/>
      <c r="G14" s="202"/>
      <c r="H14" s="203"/>
      <c r="I14" s="4">
        <v>7</v>
      </c>
      <c r="J14" s="13">
        <v>0</v>
      </c>
      <c r="K14" s="13">
        <v>0</v>
      </c>
    </row>
    <row r="15" spans="1:11" ht="12.75">
      <c r="A15" s="201" t="s">
        <v>217</v>
      </c>
      <c r="B15" s="202"/>
      <c r="C15" s="202"/>
      <c r="D15" s="202"/>
      <c r="E15" s="202"/>
      <c r="F15" s="202"/>
      <c r="G15" s="202"/>
      <c r="H15" s="203"/>
      <c r="I15" s="4">
        <v>8</v>
      </c>
      <c r="J15" s="13">
        <v>5175817</v>
      </c>
      <c r="K15" s="13">
        <v>726561</v>
      </c>
    </row>
    <row r="16" spans="1:11" ht="12.75">
      <c r="A16" s="201" t="s">
        <v>218</v>
      </c>
      <c r="B16" s="202"/>
      <c r="C16" s="202"/>
      <c r="D16" s="202"/>
      <c r="E16" s="202"/>
      <c r="F16" s="202"/>
      <c r="G16" s="202"/>
      <c r="H16" s="203"/>
      <c r="I16" s="4">
        <v>9</v>
      </c>
      <c r="J16" s="13">
        <v>20404</v>
      </c>
      <c r="K16" s="13">
        <v>244295</v>
      </c>
    </row>
    <row r="17" spans="1:11" ht="12.75">
      <c r="A17" s="201" t="s">
        <v>214</v>
      </c>
      <c r="B17" s="202"/>
      <c r="C17" s="202"/>
      <c r="D17" s="202"/>
      <c r="E17" s="202"/>
      <c r="F17" s="202"/>
      <c r="G17" s="202"/>
      <c r="H17" s="203"/>
      <c r="I17" s="4">
        <v>10</v>
      </c>
      <c r="J17" s="12">
        <f>SUM(J18:J26)</f>
        <v>615248950</v>
      </c>
      <c r="K17" s="12">
        <f>SUM(K18:K26)</f>
        <v>579473173</v>
      </c>
    </row>
    <row r="18" spans="1:11" ht="12.75">
      <c r="A18" s="201" t="s">
        <v>219</v>
      </c>
      <c r="B18" s="202"/>
      <c r="C18" s="202"/>
      <c r="D18" s="202"/>
      <c r="E18" s="202"/>
      <c r="F18" s="202"/>
      <c r="G18" s="202"/>
      <c r="H18" s="203"/>
      <c r="I18" s="4">
        <v>11</v>
      </c>
      <c r="J18" s="13">
        <v>227116713</v>
      </c>
      <c r="K18" s="13">
        <v>237613627</v>
      </c>
    </row>
    <row r="19" spans="1:11" ht="12.75">
      <c r="A19" s="201" t="s">
        <v>255</v>
      </c>
      <c r="B19" s="202"/>
      <c r="C19" s="202"/>
      <c r="D19" s="202"/>
      <c r="E19" s="202"/>
      <c r="F19" s="202"/>
      <c r="G19" s="202"/>
      <c r="H19" s="203"/>
      <c r="I19" s="4">
        <v>12</v>
      </c>
      <c r="J19" s="13">
        <v>212993992</v>
      </c>
      <c r="K19" s="13">
        <v>194758209</v>
      </c>
    </row>
    <row r="20" spans="1:11" ht="12.75">
      <c r="A20" s="201" t="s">
        <v>220</v>
      </c>
      <c r="B20" s="202"/>
      <c r="C20" s="202"/>
      <c r="D20" s="202"/>
      <c r="E20" s="202"/>
      <c r="F20" s="202"/>
      <c r="G20" s="202"/>
      <c r="H20" s="203"/>
      <c r="I20" s="4">
        <v>13</v>
      </c>
      <c r="J20" s="13">
        <v>108628316</v>
      </c>
      <c r="K20" s="13">
        <v>92151455</v>
      </c>
    </row>
    <row r="21" spans="1:11" ht="12.75">
      <c r="A21" s="201" t="s">
        <v>27</v>
      </c>
      <c r="B21" s="202"/>
      <c r="C21" s="202"/>
      <c r="D21" s="202"/>
      <c r="E21" s="202"/>
      <c r="F21" s="202"/>
      <c r="G21" s="202"/>
      <c r="H21" s="203"/>
      <c r="I21" s="4">
        <v>14</v>
      </c>
      <c r="J21" s="13">
        <v>40471121</v>
      </c>
      <c r="K21" s="13">
        <v>37914347</v>
      </c>
    </row>
    <row r="22" spans="1:11" ht="12.75">
      <c r="A22" s="201" t="s">
        <v>28</v>
      </c>
      <c r="B22" s="202"/>
      <c r="C22" s="202"/>
      <c r="D22" s="202"/>
      <c r="E22" s="202"/>
      <c r="F22" s="202"/>
      <c r="G22" s="202"/>
      <c r="H22" s="203"/>
      <c r="I22" s="4">
        <v>15</v>
      </c>
      <c r="J22" s="13">
        <v>18280300</v>
      </c>
      <c r="K22" s="13">
        <v>0</v>
      </c>
    </row>
    <row r="23" spans="1:11" ht="12.75">
      <c r="A23" s="201" t="s">
        <v>74</v>
      </c>
      <c r="B23" s="202"/>
      <c r="C23" s="202"/>
      <c r="D23" s="202"/>
      <c r="E23" s="202"/>
      <c r="F23" s="202"/>
      <c r="G23" s="202"/>
      <c r="H23" s="203"/>
      <c r="I23" s="4">
        <v>16</v>
      </c>
      <c r="J23" s="13">
        <v>1021662</v>
      </c>
      <c r="K23" s="13">
        <v>830686</v>
      </c>
    </row>
    <row r="24" spans="1:11" ht="12.75">
      <c r="A24" s="201" t="s">
        <v>75</v>
      </c>
      <c r="B24" s="202"/>
      <c r="C24" s="202"/>
      <c r="D24" s="202"/>
      <c r="E24" s="202"/>
      <c r="F24" s="202"/>
      <c r="G24" s="202"/>
      <c r="H24" s="203"/>
      <c r="I24" s="4">
        <v>17</v>
      </c>
      <c r="J24" s="13">
        <v>6194955</v>
      </c>
      <c r="K24" s="13">
        <v>15260166</v>
      </c>
    </row>
    <row r="25" spans="1:11" ht="12.75">
      <c r="A25" s="201" t="s">
        <v>76</v>
      </c>
      <c r="B25" s="202"/>
      <c r="C25" s="202"/>
      <c r="D25" s="202"/>
      <c r="E25" s="202"/>
      <c r="F25" s="202"/>
      <c r="G25" s="202"/>
      <c r="H25" s="203"/>
      <c r="I25" s="4">
        <v>18</v>
      </c>
      <c r="J25" s="13">
        <v>394400</v>
      </c>
      <c r="K25" s="13">
        <v>814317</v>
      </c>
    </row>
    <row r="26" spans="1:11" ht="12.75">
      <c r="A26" s="201" t="s">
        <v>77</v>
      </c>
      <c r="B26" s="202"/>
      <c r="C26" s="202"/>
      <c r="D26" s="202"/>
      <c r="E26" s="202"/>
      <c r="F26" s="202"/>
      <c r="G26" s="202"/>
      <c r="H26" s="203"/>
      <c r="I26" s="4">
        <v>19</v>
      </c>
      <c r="J26" s="13">
        <v>147491</v>
      </c>
      <c r="K26" s="13">
        <v>130366</v>
      </c>
    </row>
    <row r="27" spans="1:11" ht="12.75">
      <c r="A27" s="201" t="s">
        <v>198</v>
      </c>
      <c r="B27" s="202"/>
      <c r="C27" s="202"/>
      <c r="D27" s="202"/>
      <c r="E27" s="202"/>
      <c r="F27" s="202"/>
      <c r="G27" s="202"/>
      <c r="H27" s="203"/>
      <c r="I27" s="4">
        <v>20</v>
      </c>
      <c r="J27" s="12">
        <f>SUM(J28:J35)</f>
        <v>67958833</v>
      </c>
      <c r="K27" s="12">
        <f>SUM(K28:K35)</f>
        <v>101896691</v>
      </c>
    </row>
    <row r="28" spans="1:11" ht="12.75">
      <c r="A28" s="201" t="s">
        <v>78</v>
      </c>
      <c r="B28" s="202"/>
      <c r="C28" s="202"/>
      <c r="D28" s="202"/>
      <c r="E28" s="202"/>
      <c r="F28" s="202"/>
      <c r="G28" s="202"/>
      <c r="H28" s="203"/>
      <c r="I28" s="4">
        <v>21</v>
      </c>
      <c r="J28" s="13">
        <v>31164000</v>
      </c>
      <c r="K28" s="13">
        <v>69330088</v>
      </c>
    </row>
    <row r="29" spans="1:11" ht="12.75">
      <c r="A29" s="201" t="s">
        <v>79</v>
      </c>
      <c r="B29" s="202"/>
      <c r="C29" s="202"/>
      <c r="D29" s="202"/>
      <c r="E29" s="202"/>
      <c r="F29" s="202"/>
      <c r="G29" s="202"/>
      <c r="H29" s="203"/>
      <c r="I29" s="4">
        <v>22</v>
      </c>
      <c r="J29" s="13">
        <v>0</v>
      </c>
      <c r="K29" s="13">
        <v>0</v>
      </c>
    </row>
    <row r="30" spans="1:11" ht="12.75">
      <c r="A30" s="201" t="s">
        <v>80</v>
      </c>
      <c r="B30" s="202"/>
      <c r="C30" s="202"/>
      <c r="D30" s="202"/>
      <c r="E30" s="202"/>
      <c r="F30" s="202"/>
      <c r="G30" s="202"/>
      <c r="H30" s="203"/>
      <c r="I30" s="4">
        <v>23</v>
      </c>
      <c r="J30" s="13">
        <v>38739</v>
      </c>
      <c r="K30" s="13">
        <v>0</v>
      </c>
    </row>
    <row r="31" spans="1:11" ht="12.75">
      <c r="A31" s="201" t="s">
        <v>85</v>
      </c>
      <c r="B31" s="202"/>
      <c r="C31" s="202"/>
      <c r="D31" s="202"/>
      <c r="E31" s="202"/>
      <c r="F31" s="202"/>
      <c r="G31" s="202"/>
      <c r="H31" s="203"/>
      <c r="I31" s="4">
        <v>24</v>
      </c>
      <c r="J31" s="13">
        <v>0</v>
      </c>
      <c r="K31" s="13">
        <v>0</v>
      </c>
    </row>
    <row r="32" spans="1:11" ht="12.75">
      <c r="A32" s="201" t="s">
        <v>86</v>
      </c>
      <c r="B32" s="202"/>
      <c r="C32" s="202"/>
      <c r="D32" s="202"/>
      <c r="E32" s="202"/>
      <c r="F32" s="202"/>
      <c r="G32" s="202"/>
      <c r="H32" s="203"/>
      <c r="I32" s="4">
        <v>25</v>
      </c>
      <c r="J32" s="13">
        <v>33843207</v>
      </c>
      <c r="K32" s="13">
        <v>31025131</v>
      </c>
    </row>
    <row r="33" spans="1:11" ht="12.75">
      <c r="A33" s="201" t="s">
        <v>87</v>
      </c>
      <c r="B33" s="202"/>
      <c r="C33" s="202"/>
      <c r="D33" s="202"/>
      <c r="E33" s="202"/>
      <c r="F33" s="202"/>
      <c r="G33" s="202"/>
      <c r="H33" s="203"/>
      <c r="I33" s="4">
        <v>26</v>
      </c>
      <c r="J33" s="13">
        <v>2912887</v>
      </c>
      <c r="K33" s="13">
        <v>1502959</v>
      </c>
    </row>
    <row r="34" spans="1:11" ht="12.75">
      <c r="A34" s="201" t="s">
        <v>81</v>
      </c>
      <c r="B34" s="202"/>
      <c r="C34" s="202"/>
      <c r="D34" s="202"/>
      <c r="E34" s="202"/>
      <c r="F34" s="202"/>
      <c r="G34" s="202"/>
      <c r="H34" s="203"/>
      <c r="I34" s="4">
        <v>27</v>
      </c>
      <c r="J34" s="13">
        <v>0</v>
      </c>
      <c r="K34" s="13">
        <v>38513</v>
      </c>
    </row>
    <row r="35" spans="1:11" ht="12.75">
      <c r="A35" s="201" t="s">
        <v>190</v>
      </c>
      <c r="B35" s="202"/>
      <c r="C35" s="202"/>
      <c r="D35" s="202"/>
      <c r="E35" s="202"/>
      <c r="F35" s="202"/>
      <c r="G35" s="202"/>
      <c r="H35" s="203"/>
      <c r="I35" s="4">
        <v>28</v>
      </c>
      <c r="J35" s="13">
        <v>0</v>
      </c>
      <c r="K35" s="13">
        <v>0</v>
      </c>
    </row>
    <row r="36" spans="1:11" ht="12.75">
      <c r="A36" s="201" t="s">
        <v>191</v>
      </c>
      <c r="B36" s="202"/>
      <c r="C36" s="202"/>
      <c r="D36" s="202"/>
      <c r="E36" s="202"/>
      <c r="F36" s="202"/>
      <c r="G36" s="202"/>
      <c r="H36" s="203"/>
      <c r="I36" s="4">
        <v>29</v>
      </c>
      <c r="J36" s="12">
        <f>SUM(J37:J39)</f>
        <v>865635</v>
      </c>
      <c r="K36" s="12">
        <f>SUM(K37:K39)</f>
        <v>1060719</v>
      </c>
    </row>
    <row r="37" spans="1:11" ht="12.75">
      <c r="A37" s="201" t="s">
        <v>82</v>
      </c>
      <c r="B37" s="202"/>
      <c r="C37" s="202"/>
      <c r="D37" s="202"/>
      <c r="E37" s="202"/>
      <c r="F37" s="202"/>
      <c r="G37" s="202"/>
      <c r="H37" s="203"/>
      <c r="I37" s="4">
        <v>30</v>
      </c>
      <c r="J37" s="13">
        <v>0</v>
      </c>
      <c r="K37" s="13">
        <v>0</v>
      </c>
    </row>
    <row r="38" spans="1:11" ht="12.75">
      <c r="A38" s="201" t="s">
        <v>83</v>
      </c>
      <c r="B38" s="202"/>
      <c r="C38" s="202"/>
      <c r="D38" s="202"/>
      <c r="E38" s="202"/>
      <c r="F38" s="202"/>
      <c r="G38" s="202"/>
      <c r="H38" s="203"/>
      <c r="I38" s="4">
        <v>31</v>
      </c>
      <c r="J38" s="13">
        <v>0</v>
      </c>
      <c r="K38" s="13">
        <v>0</v>
      </c>
    </row>
    <row r="39" spans="1:11" ht="12.75">
      <c r="A39" s="201" t="s">
        <v>84</v>
      </c>
      <c r="B39" s="202"/>
      <c r="C39" s="202"/>
      <c r="D39" s="202"/>
      <c r="E39" s="202"/>
      <c r="F39" s="202"/>
      <c r="G39" s="202"/>
      <c r="H39" s="203"/>
      <c r="I39" s="4">
        <v>32</v>
      </c>
      <c r="J39" s="13">
        <v>865635</v>
      </c>
      <c r="K39" s="13">
        <v>1060719</v>
      </c>
    </row>
    <row r="40" spans="1:11" ht="12.75">
      <c r="A40" s="201" t="s">
        <v>192</v>
      </c>
      <c r="B40" s="202"/>
      <c r="C40" s="202"/>
      <c r="D40" s="202"/>
      <c r="E40" s="202"/>
      <c r="F40" s="202"/>
      <c r="G40" s="202"/>
      <c r="H40" s="203"/>
      <c r="I40" s="4">
        <v>33</v>
      </c>
      <c r="J40" s="13">
        <v>3096160</v>
      </c>
      <c r="K40" s="13">
        <v>2977355</v>
      </c>
    </row>
    <row r="41" spans="1:11" ht="12.75">
      <c r="A41" s="207" t="s">
        <v>248</v>
      </c>
      <c r="B41" s="208"/>
      <c r="C41" s="208"/>
      <c r="D41" s="208"/>
      <c r="E41" s="208"/>
      <c r="F41" s="208"/>
      <c r="G41" s="208"/>
      <c r="H41" s="209"/>
      <c r="I41" s="4">
        <v>34</v>
      </c>
      <c r="J41" s="12">
        <f>J42+J50+J57+J65</f>
        <v>1475696782</v>
      </c>
      <c r="K41" s="12">
        <f>K42+K50+K57+K65</f>
        <v>953446885</v>
      </c>
    </row>
    <row r="42" spans="1:11" ht="12.75">
      <c r="A42" s="201" t="s">
        <v>103</v>
      </c>
      <c r="B42" s="202"/>
      <c r="C42" s="202"/>
      <c r="D42" s="202"/>
      <c r="E42" s="202"/>
      <c r="F42" s="202"/>
      <c r="G42" s="202"/>
      <c r="H42" s="203"/>
      <c r="I42" s="4">
        <v>35</v>
      </c>
      <c r="J42" s="12">
        <f>SUM(J43:J49)</f>
        <v>267667875</v>
      </c>
      <c r="K42" s="12">
        <f>SUM(K43:K49)</f>
        <v>207872629</v>
      </c>
    </row>
    <row r="43" spans="1:11" ht="12.75">
      <c r="A43" s="201" t="s">
        <v>123</v>
      </c>
      <c r="B43" s="202"/>
      <c r="C43" s="202"/>
      <c r="D43" s="202"/>
      <c r="E43" s="202"/>
      <c r="F43" s="202"/>
      <c r="G43" s="202"/>
      <c r="H43" s="203"/>
      <c r="I43" s="4">
        <v>36</v>
      </c>
      <c r="J43" s="13">
        <v>67291545</v>
      </c>
      <c r="K43" s="13">
        <v>54068274</v>
      </c>
    </row>
    <row r="44" spans="1:11" ht="12.75">
      <c r="A44" s="201" t="s">
        <v>124</v>
      </c>
      <c r="B44" s="202"/>
      <c r="C44" s="202"/>
      <c r="D44" s="202"/>
      <c r="E44" s="202"/>
      <c r="F44" s="202"/>
      <c r="G44" s="202"/>
      <c r="H44" s="203"/>
      <c r="I44" s="4">
        <v>37</v>
      </c>
      <c r="J44" s="13">
        <v>0</v>
      </c>
      <c r="K44" s="13">
        <v>552943</v>
      </c>
    </row>
    <row r="45" spans="1:11" ht="12.75">
      <c r="A45" s="201" t="s">
        <v>88</v>
      </c>
      <c r="B45" s="202"/>
      <c r="C45" s="202"/>
      <c r="D45" s="202"/>
      <c r="E45" s="202"/>
      <c r="F45" s="202"/>
      <c r="G45" s="202"/>
      <c r="H45" s="203"/>
      <c r="I45" s="4">
        <v>38</v>
      </c>
      <c r="J45" s="13">
        <v>32986477</v>
      </c>
      <c r="K45" s="13">
        <v>29536465</v>
      </c>
    </row>
    <row r="46" spans="1:11" ht="12.75">
      <c r="A46" s="201" t="s">
        <v>89</v>
      </c>
      <c r="B46" s="202"/>
      <c r="C46" s="202"/>
      <c r="D46" s="202"/>
      <c r="E46" s="202"/>
      <c r="F46" s="202"/>
      <c r="G46" s="202"/>
      <c r="H46" s="203"/>
      <c r="I46" s="4">
        <v>39</v>
      </c>
      <c r="J46" s="13">
        <v>166448669</v>
      </c>
      <c r="K46" s="13">
        <v>123617665</v>
      </c>
    </row>
    <row r="47" spans="1:11" ht="12.75">
      <c r="A47" s="201" t="s">
        <v>90</v>
      </c>
      <c r="B47" s="202"/>
      <c r="C47" s="202"/>
      <c r="D47" s="202"/>
      <c r="E47" s="202"/>
      <c r="F47" s="202"/>
      <c r="G47" s="202"/>
      <c r="H47" s="203"/>
      <c r="I47" s="4">
        <v>40</v>
      </c>
      <c r="J47" s="13">
        <v>277703</v>
      </c>
      <c r="K47" s="13">
        <v>97282</v>
      </c>
    </row>
    <row r="48" spans="1:11" ht="12.75">
      <c r="A48" s="201" t="s">
        <v>91</v>
      </c>
      <c r="B48" s="202"/>
      <c r="C48" s="202"/>
      <c r="D48" s="202"/>
      <c r="E48" s="202"/>
      <c r="F48" s="202"/>
      <c r="G48" s="202"/>
      <c r="H48" s="203"/>
      <c r="I48" s="4">
        <v>41</v>
      </c>
      <c r="J48" s="13">
        <v>0</v>
      </c>
      <c r="K48" s="13">
        <v>0</v>
      </c>
    </row>
    <row r="49" spans="1:11" ht="12.75">
      <c r="A49" s="201" t="s">
        <v>92</v>
      </c>
      <c r="B49" s="202"/>
      <c r="C49" s="202"/>
      <c r="D49" s="202"/>
      <c r="E49" s="202"/>
      <c r="F49" s="202"/>
      <c r="G49" s="202"/>
      <c r="H49" s="203"/>
      <c r="I49" s="4">
        <v>42</v>
      </c>
      <c r="J49" s="13">
        <v>663481</v>
      </c>
      <c r="K49" s="13">
        <v>0</v>
      </c>
    </row>
    <row r="50" spans="1:11" ht="12.75">
      <c r="A50" s="201" t="s">
        <v>104</v>
      </c>
      <c r="B50" s="202"/>
      <c r="C50" s="202"/>
      <c r="D50" s="202"/>
      <c r="E50" s="202"/>
      <c r="F50" s="202"/>
      <c r="G50" s="202"/>
      <c r="H50" s="203"/>
      <c r="I50" s="4">
        <v>43</v>
      </c>
      <c r="J50" s="12">
        <f>SUM(J51:J56)</f>
        <v>544804672</v>
      </c>
      <c r="K50" s="12">
        <f>SUM(K51:K56)</f>
        <v>457702574</v>
      </c>
    </row>
    <row r="51" spans="1:11" ht="12.75">
      <c r="A51" s="201" t="s">
        <v>208</v>
      </c>
      <c r="B51" s="202"/>
      <c r="C51" s="202"/>
      <c r="D51" s="202"/>
      <c r="E51" s="202"/>
      <c r="F51" s="202"/>
      <c r="G51" s="202"/>
      <c r="H51" s="203"/>
      <c r="I51" s="4">
        <v>44</v>
      </c>
      <c r="J51" s="13">
        <v>184142735</v>
      </c>
      <c r="K51" s="13">
        <v>108629179</v>
      </c>
    </row>
    <row r="52" spans="1:11" ht="12.75">
      <c r="A52" s="201" t="s">
        <v>209</v>
      </c>
      <c r="B52" s="202"/>
      <c r="C52" s="202"/>
      <c r="D52" s="202"/>
      <c r="E52" s="202"/>
      <c r="F52" s="202"/>
      <c r="G52" s="202"/>
      <c r="H52" s="203"/>
      <c r="I52" s="4">
        <v>45</v>
      </c>
      <c r="J52" s="13">
        <v>287476095</v>
      </c>
      <c r="K52" s="13">
        <v>302741238</v>
      </c>
    </row>
    <row r="53" spans="1:11" ht="12.75">
      <c r="A53" s="201" t="s">
        <v>210</v>
      </c>
      <c r="B53" s="202"/>
      <c r="C53" s="202"/>
      <c r="D53" s="202"/>
      <c r="E53" s="202"/>
      <c r="F53" s="202"/>
      <c r="G53" s="202"/>
      <c r="H53" s="203"/>
      <c r="I53" s="4">
        <v>46</v>
      </c>
      <c r="J53" s="13">
        <v>0</v>
      </c>
      <c r="K53" s="13">
        <v>1483812</v>
      </c>
    </row>
    <row r="54" spans="1:11" ht="12.75">
      <c r="A54" s="201" t="s">
        <v>211</v>
      </c>
      <c r="B54" s="202"/>
      <c r="C54" s="202"/>
      <c r="D54" s="202"/>
      <c r="E54" s="202"/>
      <c r="F54" s="202"/>
      <c r="G54" s="202"/>
      <c r="H54" s="203"/>
      <c r="I54" s="4">
        <v>47</v>
      </c>
      <c r="J54" s="13">
        <v>579598</v>
      </c>
      <c r="K54" s="13">
        <v>319739</v>
      </c>
    </row>
    <row r="55" spans="1:11" ht="12.75">
      <c r="A55" s="201" t="s">
        <v>10</v>
      </c>
      <c r="B55" s="202"/>
      <c r="C55" s="202"/>
      <c r="D55" s="202"/>
      <c r="E55" s="202"/>
      <c r="F55" s="202"/>
      <c r="G55" s="202"/>
      <c r="H55" s="203"/>
      <c r="I55" s="4">
        <v>48</v>
      </c>
      <c r="J55" s="13">
        <v>14298407</v>
      </c>
      <c r="K55" s="13">
        <v>20922587</v>
      </c>
    </row>
    <row r="56" spans="1:11" ht="12.75">
      <c r="A56" s="201" t="s">
        <v>11</v>
      </c>
      <c r="B56" s="202"/>
      <c r="C56" s="202"/>
      <c r="D56" s="202"/>
      <c r="E56" s="202"/>
      <c r="F56" s="202"/>
      <c r="G56" s="202"/>
      <c r="H56" s="203"/>
      <c r="I56" s="4">
        <v>49</v>
      </c>
      <c r="J56" s="13">
        <v>58307837</v>
      </c>
      <c r="K56" s="13">
        <v>23606019</v>
      </c>
    </row>
    <row r="57" spans="1:11" ht="12.75">
      <c r="A57" s="201" t="s">
        <v>105</v>
      </c>
      <c r="B57" s="202"/>
      <c r="C57" s="202"/>
      <c r="D57" s="202"/>
      <c r="E57" s="202"/>
      <c r="F57" s="202"/>
      <c r="G57" s="202"/>
      <c r="H57" s="203"/>
      <c r="I57" s="4">
        <v>50</v>
      </c>
      <c r="J57" s="12">
        <f>SUM(J58:J64)</f>
        <v>641582151</v>
      </c>
      <c r="K57" s="12">
        <f>SUM(K58:K64)</f>
        <v>54932412</v>
      </c>
    </row>
    <row r="58" spans="1:11" ht="12.75">
      <c r="A58" s="201" t="s">
        <v>78</v>
      </c>
      <c r="B58" s="202"/>
      <c r="C58" s="202"/>
      <c r="D58" s="202"/>
      <c r="E58" s="202"/>
      <c r="F58" s="202"/>
      <c r="G58" s="202"/>
      <c r="H58" s="203"/>
      <c r="I58" s="4">
        <v>51</v>
      </c>
      <c r="J58" s="13">
        <v>0</v>
      </c>
      <c r="K58" s="13">
        <v>0</v>
      </c>
    </row>
    <row r="59" spans="1:11" ht="12.75">
      <c r="A59" s="201" t="s">
        <v>79</v>
      </c>
      <c r="B59" s="202"/>
      <c r="C59" s="202"/>
      <c r="D59" s="202"/>
      <c r="E59" s="202"/>
      <c r="F59" s="202"/>
      <c r="G59" s="202"/>
      <c r="H59" s="203"/>
      <c r="I59" s="4">
        <v>52</v>
      </c>
      <c r="J59" s="13">
        <v>619345590</v>
      </c>
      <c r="K59" s="13">
        <v>48444245</v>
      </c>
    </row>
    <row r="60" spans="1:11" ht="12.75">
      <c r="A60" s="201" t="s">
        <v>250</v>
      </c>
      <c r="B60" s="202"/>
      <c r="C60" s="202"/>
      <c r="D60" s="202"/>
      <c r="E60" s="202"/>
      <c r="F60" s="202"/>
      <c r="G60" s="202"/>
      <c r="H60" s="203"/>
      <c r="I60" s="4">
        <v>53</v>
      </c>
      <c r="J60" s="13">
        <v>0</v>
      </c>
      <c r="K60" s="13">
        <v>0</v>
      </c>
    </row>
    <row r="61" spans="1:11" ht="12.75">
      <c r="A61" s="201" t="s">
        <v>85</v>
      </c>
      <c r="B61" s="202"/>
      <c r="C61" s="202"/>
      <c r="D61" s="202"/>
      <c r="E61" s="202"/>
      <c r="F61" s="202"/>
      <c r="G61" s="202"/>
      <c r="H61" s="203"/>
      <c r="I61" s="4">
        <v>54</v>
      </c>
      <c r="J61" s="13">
        <v>0</v>
      </c>
      <c r="K61" s="13">
        <v>0</v>
      </c>
    </row>
    <row r="62" spans="1:11" ht="12.75">
      <c r="A62" s="201" t="s">
        <v>86</v>
      </c>
      <c r="B62" s="202"/>
      <c r="C62" s="202"/>
      <c r="D62" s="202"/>
      <c r="E62" s="202"/>
      <c r="F62" s="202"/>
      <c r="G62" s="202"/>
      <c r="H62" s="203"/>
      <c r="I62" s="4">
        <v>55</v>
      </c>
      <c r="J62" s="13">
        <v>6744931</v>
      </c>
      <c r="K62" s="13">
        <v>177877</v>
      </c>
    </row>
    <row r="63" spans="1:11" ht="12.75">
      <c r="A63" s="201" t="s">
        <v>87</v>
      </c>
      <c r="B63" s="202"/>
      <c r="C63" s="202"/>
      <c r="D63" s="202"/>
      <c r="E63" s="202"/>
      <c r="F63" s="202"/>
      <c r="G63" s="202"/>
      <c r="H63" s="203"/>
      <c r="I63" s="4">
        <v>56</v>
      </c>
      <c r="J63" s="13">
        <v>15490091</v>
      </c>
      <c r="K63" s="13">
        <v>6293884</v>
      </c>
    </row>
    <row r="64" spans="1:11" ht="12.75">
      <c r="A64" s="201" t="s">
        <v>46</v>
      </c>
      <c r="B64" s="202"/>
      <c r="C64" s="202"/>
      <c r="D64" s="202"/>
      <c r="E64" s="202"/>
      <c r="F64" s="202"/>
      <c r="G64" s="202"/>
      <c r="H64" s="203"/>
      <c r="I64" s="4">
        <v>57</v>
      </c>
      <c r="J64" s="13">
        <v>1539</v>
      </c>
      <c r="K64" s="13">
        <v>16406</v>
      </c>
    </row>
    <row r="65" spans="1:11" ht="12.75">
      <c r="A65" s="201" t="s">
        <v>215</v>
      </c>
      <c r="B65" s="202"/>
      <c r="C65" s="202"/>
      <c r="D65" s="202"/>
      <c r="E65" s="202"/>
      <c r="F65" s="202"/>
      <c r="G65" s="202"/>
      <c r="H65" s="203"/>
      <c r="I65" s="4">
        <v>58</v>
      </c>
      <c r="J65" s="13">
        <v>21642084</v>
      </c>
      <c r="K65" s="13">
        <v>232939270</v>
      </c>
    </row>
    <row r="66" spans="1:11" ht="12.75">
      <c r="A66" s="207" t="s">
        <v>58</v>
      </c>
      <c r="B66" s="208"/>
      <c r="C66" s="208"/>
      <c r="D66" s="208"/>
      <c r="E66" s="208"/>
      <c r="F66" s="208"/>
      <c r="G66" s="208"/>
      <c r="H66" s="209"/>
      <c r="I66" s="4">
        <v>59</v>
      </c>
      <c r="J66" s="13">
        <v>21410395</v>
      </c>
      <c r="K66" s="13">
        <v>46333288</v>
      </c>
    </row>
    <row r="67" spans="1:11" ht="12.75">
      <c r="A67" s="207" t="s">
        <v>249</v>
      </c>
      <c r="B67" s="208"/>
      <c r="C67" s="208"/>
      <c r="D67" s="208"/>
      <c r="E67" s="208"/>
      <c r="F67" s="208"/>
      <c r="G67" s="208"/>
      <c r="H67" s="209"/>
      <c r="I67" s="4">
        <v>60</v>
      </c>
      <c r="J67" s="12">
        <f>J8+J9+J41+J66</f>
        <v>2415691043</v>
      </c>
      <c r="K67" s="12">
        <f>K8+K9+K41+K66</f>
        <v>1902381101</v>
      </c>
    </row>
    <row r="68" spans="1:11" ht="12.75">
      <c r="A68" s="213" t="s">
        <v>93</v>
      </c>
      <c r="B68" s="214"/>
      <c r="C68" s="214"/>
      <c r="D68" s="214"/>
      <c r="E68" s="214"/>
      <c r="F68" s="214"/>
      <c r="G68" s="214"/>
      <c r="H68" s="215"/>
      <c r="I68" s="5">
        <v>61</v>
      </c>
      <c r="J68" s="14">
        <v>691827</v>
      </c>
      <c r="K68" s="14">
        <v>16292472</v>
      </c>
    </row>
    <row r="69" spans="1:11" ht="12.75">
      <c r="A69" s="193" t="s">
        <v>60</v>
      </c>
      <c r="B69" s="216"/>
      <c r="C69" s="216"/>
      <c r="D69" s="216"/>
      <c r="E69" s="216"/>
      <c r="F69" s="216"/>
      <c r="G69" s="216"/>
      <c r="H69" s="216"/>
      <c r="I69" s="216"/>
      <c r="J69" s="216"/>
      <c r="K69" s="217"/>
    </row>
    <row r="70" spans="1:12" ht="12.75">
      <c r="A70" s="197" t="s">
        <v>199</v>
      </c>
      <c r="B70" s="198"/>
      <c r="C70" s="198"/>
      <c r="D70" s="198"/>
      <c r="E70" s="198"/>
      <c r="F70" s="198"/>
      <c r="G70" s="198"/>
      <c r="H70" s="218"/>
      <c r="I70" s="6">
        <v>62</v>
      </c>
      <c r="J70" s="20">
        <f>J71+J72+J73+J79+J80+J83+J86</f>
        <v>1232431049</v>
      </c>
      <c r="K70" s="20">
        <f>K71+K72+K73+K79+K80+K83+K86</f>
        <v>-3901010050</v>
      </c>
      <c r="L70" s="120"/>
    </row>
    <row r="71" spans="1:13" ht="12.75">
      <c r="A71" s="201" t="s">
        <v>147</v>
      </c>
      <c r="B71" s="202"/>
      <c r="C71" s="202"/>
      <c r="D71" s="202"/>
      <c r="E71" s="202"/>
      <c r="F71" s="202"/>
      <c r="G71" s="202"/>
      <c r="H71" s="203"/>
      <c r="I71" s="4">
        <v>63</v>
      </c>
      <c r="J71" s="13">
        <v>84078800</v>
      </c>
      <c r="K71" s="13">
        <v>84078800</v>
      </c>
      <c r="M71" s="120"/>
    </row>
    <row r="72" spans="1:11" ht="12.75">
      <c r="A72" s="201" t="s">
        <v>148</v>
      </c>
      <c r="B72" s="202"/>
      <c r="C72" s="202"/>
      <c r="D72" s="202"/>
      <c r="E72" s="202"/>
      <c r="F72" s="202"/>
      <c r="G72" s="202"/>
      <c r="H72" s="203"/>
      <c r="I72" s="4">
        <v>64</v>
      </c>
      <c r="J72" s="13">
        <v>0</v>
      </c>
      <c r="K72" s="13">
        <v>0</v>
      </c>
    </row>
    <row r="73" spans="1:11" ht="12.75">
      <c r="A73" s="201" t="s">
        <v>149</v>
      </c>
      <c r="B73" s="202"/>
      <c r="C73" s="202"/>
      <c r="D73" s="202"/>
      <c r="E73" s="202"/>
      <c r="F73" s="202"/>
      <c r="G73" s="202"/>
      <c r="H73" s="203"/>
      <c r="I73" s="4">
        <v>65</v>
      </c>
      <c r="J73" s="12">
        <f>J74+J75-J76+J77+J78</f>
        <v>-23081520</v>
      </c>
      <c r="K73" s="12">
        <f>K74+K75-K76+K77+K78</f>
        <v>-2149081</v>
      </c>
    </row>
    <row r="74" spans="1:11" ht="12.75">
      <c r="A74" s="201" t="s">
        <v>150</v>
      </c>
      <c r="B74" s="202"/>
      <c r="C74" s="202"/>
      <c r="D74" s="202"/>
      <c r="E74" s="202"/>
      <c r="F74" s="202"/>
      <c r="G74" s="202"/>
      <c r="H74" s="203"/>
      <c r="I74" s="4">
        <v>66</v>
      </c>
      <c r="J74" s="13">
        <v>22294392</v>
      </c>
      <c r="K74" s="13">
        <v>22189525</v>
      </c>
    </row>
    <row r="75" spans="1:11" ht="12.75">
      <c r="A75" s="201" t="s">
        <v>151</v>
      </c>
      <c r="B75" s="202"/>
      <c r="C75" s="202"/>
      <c r="D75" s="202"/>
      <c r="E75" s="202"/>
      <c r="F75" s="202"/>
      <c r="G75" s="202"/>
      <c r="H75" s="203"/>
      <c r="I75" s="4">
        <v>67</v>
      </c>
      <c r="J75" s="13">
        <v>0</v>
      </c>
      <c r="K75" s="13">
        <v>0</v>
      </c>
    </row>
    <row r="76" spans="1:11" ht="12.75">
      <c r="A76" s="201" t="s">
        <v>139</v>
      </c>
      <c r="B76" s="202"/>
      <c r="C76" s="202"/>
      <c r="D76" s="202"/>
      <c r="E76" s="202"/>
      <c r="F76" s="202"/>
      <c r="G76" s="202"/>
      <c r="H76" s="203"/>
      <c r="I76" s="4">
        <v>68</v>
      </c>
      <c r="J76" s="13">
        <v>0</v>
      </c>
      <c r="K76" s="13">
        <v>0</v>
      </c>
    </row>
    <row r="77" spans="1:11" ht="12.75">
      <c r="A77" s="201" t="s">
        <v>140</v>
      </c>
      <c r="B77" s="202"/>
      <c r="C77" s="202"/>
      <c r="D77" s="202"/>
      <c r="E77" s="202"/>
      <c r="F77" s="202"/>
      <c r="G77" s="202"/>
      <c r="H77" s="203"/>
      <c r="I77" s="4">
        <v>69</v>
      </c>
      <c r="J77" s="13">
        <v>0</v>
      </c>
      <c r="K77" s="13">
        <v>0</v>
      </c>
    </row>
    <row r="78" spans="1:11" ht="12.75">
      <c r="A78" s="201" t="s">
        <v>141</v>
      </c>
      <c r="B78" s="202"/>
      <c r="C78" s="202"/>
      <c r="D78" s="202"/>
      <c r="E78" s="202"/>
      <c r="F78" s="202"/>
      <c r="G78" s="202"/>
      <c r="H78" s="203"/>
      <c r="I78" s="4">
        <v>70</v>
      </c>
      <c r="J78" s="13">
        <v>-45375912</v>
      </c>
      <c r="K78" s="13">
        <v>-24338606</v>
      </c>
    </row>
    <row r="79" spans="1:11" ht="12.75">
      <c r="A79" s="201" t="s">
        <v>142</v>
      </c>
      <c r="B79" s="202"/>
      <c r="C79" s="202"/>
      <c r="D79" s="202"/>
      <c r="E79" s="202"/>
      <c r="F79" s="202"/>
      <c r="G79" s="202"/>
      <c r="H79" s="203"/>
      <c r="I79" s="4">
        <v>71</v>
      </c>
      <c r="J79" s="13">
        <v>147111000</v>
      </c>
      <c r="K79" s="13">
        <v>144144679</v>
      </c>
    </row>
    <row r="80" spans="1:11" ht="12.75">
      <c r="A80" s="201" t="s">
        <v>246</v>
      </c>
      <c r="B80" s="202"/>
      <c r="C80" s="202"/>
      <c r="D80" s="202"/>
      <c r="E80" s="202"/>
      <c r="F80" s="202"/>
      <c r="G80" s="202"/>
      <c r="H80" s="203"/>
      <c r="I80" s="4">
        <v>72</v>
      </c>
      <c r="J80" s="12">
        <f>J81-J82</f>
        <v>1327888777</v>
      </c>
      <c r="K80" s="12">
        <f>K81-K82</f>
        <v>94147024</v>
      </c>
    </row>
    <row r="81" spans="1:15" ht="12.75">
      <c r="A81" s="210" t="s">
        <v>175</v>
      </c>
      <c r="B81" s="211"/>
      <c r="C81" s="211"/>
      <c r="D81" s="211"/>
      <c r="E81" s="211"/>
      <c r="F81" s="211"/>
      <c r="G81" s="211"/>
      <c r="H81" s="212"/>
      <c r="I81" s="4">
        <v>73</v>
      </c>
      <c r="J81" s="13">
        <v>1327888777</v>
      </c>
      <c r="K81" s="13">
        <v>94147024</v>
      </c>
      <c r="M81" s="120"/>
      <c r="N81" s="120"/>
      <c r="O81" s="120"/>
    </row>
    <row r="82" spans="1:11" ht="12.75">
      <c r="A82" s="210" t="s">
        <v>176</v>
      </c>
      <c r="B82" s="211"/>
      <c r="C82" s="211"/>
      <c r="D82" s="211"/>
      <c r="E82" s="211"/>
      <c r="F82" s="211"/>
      <c r="G82" s="211"/>
      <c r="H82" s="212"/>
      <c r="I82" s="4">
        <v>74</v>
      </c>
      <c r="J82" s="13">
        <v>0</v>
      </c>
      <c r="K82" s="13">
        <v>0</v>
      </c>
    </row>
    <row r="83" spans="1:11" ht="12.75">
      <c r="A83" s="201" t="s">
        <v>247</v>
      </c>
      <c r="B83" s="202"/>
      <c r="C83" s="202"/>
      <c r="D83" s="202"/>
      <c r="E83" s="202"/>
      <c r="F83" s="202"/>
      <c r="G83" s="202"/>
      <c r="H83" s="203"/>
      <c r="I83" s="4">
        <v>75</v>
      </c>
      <c r="J83" s="12">
        <f>J84-J85</f>
        <v>-313942867</v>
      </c>
      <c r="K83" s="12">
        <f>K84-K85</f>
        <v>-4221622304</v>
      </c>
    </row>
    <row r="84" spans="1:11" ht="12.75">
      <c r="A84" s="210" t="s">
        <v>177</v>
      </c>
      <c r="B84" s="211"/>
      <c r="C84" s="211"/>
      <c r="D84" s="211"/>
      <c r="E84" s="211"/>
      <c r="F84" s="211"/>
      <c r="G84" s="211"/>
      <c r="H84" s="212"/>
      <c r="I84" s="4">
        <v>76</v>
      </c>
      <c r="J84" s="13">
        <v>0</v>
      </c>
      <c r="K84" s="13">
        <v>0</v>
      </c>
    </row>
    <row r="85" spans="1:11" ht="12.75">
      <c r="A85" s="210" t="s">
        <v>178</v>
      </c>
      <c r="B85" s="211"/>
      <c r="C85" s="211"/>
      <c r="D85" s="211"/>
      <c r="E85" s="211"/>
      <c r="F85" s="211"/>
      <c r="G85" s="211"/>
      <c r="H85" s="212"/>
      <c r="I85" s="4">
        <v>77</v>
      </c>
      <c r="J85" s="13">
        <v>313942867</v>
      </c>
      <c r="K85" s="13">
        <v>4221622304</v>
      </c>
    </row>
    <row r="86" spans="1:11" ht="12.75">
      <c r="A86" s="201" t="s">
        <v>179</v>
      </c>
      <c r="B86" s="202"/>
      <c r="C86" s="202"/>
      <c r="D86" s="202"/>
      <c r="E86" s="202"/>
      <c r="F86" s="202"/>
      <c r="G86" s="202"/>
      <c r="H86" s="203"/>
      <c r="I86" s="4">
        <v>78</v>
      </c>
      <c r="J86" s="13">
        <v>10376859</v>
      </c>
      <c r="K86" s="13">
        <v>390832</v>
      </c>
    </row>
    <row r="87" spans="1:11" ht="12.75">
      <c r="A87" s="207" t="s">
        <v>19</v>
      </c>
      <c r="B87" s="208"/>
      <c r="C87" s="208"/>
      <c r="D87" s="208"/>
      <c r="E87" s="208"/>
      <c r="F87" s="208"/>
      <c r="G87" s="208"/>
      <c r="H87" s="209"/>
      <c r="I87" s="4">
        <v>79</v>
      </c>
      <c r="J87" s="12">
        <f>SUM(J88:J90)</f>
        <v>4949345</v>
      </c>
      <c r="K87" s="12">
        <f>SUM(K88:K90)</f>
        <v>4698653844</v>
      </c>
    </row>
    <row r="88" spans="1:11" ht="12.75">
      <c r="A88" s="201" t="s">
        <v>135</v>
      </c>
      <c r="B88" s="202"/>
      <c r="C88" s="202"/>
      <c r="D88" s="202"/>
      <c r="E88" s="202"/>
      <c r="F88" s="202"/>
      <c r="G88" s="202"/>
      <c r="H88" s="203"/>
      <c r="I88" s="4">
        <v>80</v>
      </c>
      <c r="J88" s="13">
        <v>4949345</v>
      </c>
      <c r="K88" s="13">
        <v>13633493</v>
      </c>
    </row>
    <row r="89" spans="1:11" ht="12.75">
      <c r="A89" s="201" t="s">
        <v>136</v>
      </c>
      <c r="B89" s="202"/>
      <c r="C89" s="202"/>
      <c r="D89" s="202"/>
      <c r="E89" s="202"/>
      <c r="F89" s="202"/>
      <c r="G89" s="202"/>
      <c r="H89" s="203"/>
      <c r="I89" s="4">
        <v>81</v>
      </c>
      <c r="J89" s="13">
        <v>0</v>
      </c>
      <c r="K89" s="13">
        <v>0</v>
      </c>
    </row>
    <row r="90" spans="1:11" ht="12.75">
      <c r="A90" s="201" t="s">
        <v>137</v>
      </c>
      <c r="B90" s="202"/>
      <c r="C90" s="202"/>
      <c r="D90" s="202"/>
      <c r="E90" s="202"/>
      <c r="F90" s="202"/>
      <c r="G90" s="202"/>
      <c r="H90" s="203"/>
      <c r="I90" s="4">
        <v>82</v>
      </c>
      <c r="J90" s="13">
        <v>0</v>
      </c>
      <c r="K90" s="13">
        <v>4685020351</v>
      </c>
    </row>
    <row r="91" spans="1:11" ht="12.75">
      <c r="A91" s="207" t="s">
        <v>20</v>
      </c>
      <c r="B91" s="208"/>
      <c r="C91" s="208"/>
      <c r="D91" s="208"/>
      <c r="E91" s="208"/>
      <c r="F91" s="208"/>
      <c r="G91" s="208"/>
      <c r="H91" s="209"/>
      <c r="I91" s="4">
        <v>83</v>
      </c>
      <c r="J91" s="12">
        <f>SUM(J92:J100)</f>
        <v>168838116</v>
      </c>
      <c r="K91" s="12">
        <f>SUM(K92:K100)</f>
        <v>29714635</v>
      </c>
    </row>
    <row r="92" spans="1:11" ht="12.75">
      <c r="A92" s="201" t="s">
        <v>138</v>
      </c>
      <c r="B92" s="202"/>
      <c r="C92" s="202"/>
      <c r="D92" s="202"/>
      <c r="E92" s="202"/>
      <c r="F92" s="202"/>
      <c r="G92" s="202"/>
      <c r="H92" s="203"/>
      <c r="I92" s="4">
        <v>84</v>
      </c>
      <c r="J92" s="13">
        <v>0</v>
      </c>
      <c r="K92" s="13">
        <v>1737694</v>
      </c>
    </row>
    <row r="93" spans="1:11" ht="12.75">
      <c r="A93" s="201" t="s">
        <v>251</v>
      </c>
      <c r="B93" s="202"/>
      <c r="C93" s="202"/>
      <c r="D93" s="202"/>
      <c r="E93" s="202"/>
      <c r="F93" s="202"/>
      <c r="G93" s="202"/>
      <c r="H93" s="203"/>
      <c r="I93" s="4">
        <v>85</v>
      </c>
      <c r="J93" s="13">
        <v>26515930</v>
      </c>
      <c r="K93" s="13">
        <v>0</v>
      </c>
    </row>
    <row r="94" spans="1:11" ht="12.75">
      <c r="A94" s="201" t="s">
        <v>0</v>
      </c>
      <c r="B94" s="202"/>
      <c r="C94" s="202"/>
      <c r="D94" s="202"/>
      <c r="E94" s="202"/>
      <c r="F94" s="202"/>
      <c r="G94" s="202"/>
      <c r="H94" s="203"/>
      <c r="I94" s="4">
        <v>86</v>
      </c>
      <c r="J94" s="13">
        <v>113366850</v>
      </c>
      <c r="K94" s="13">
        <v>362709</v>
      </c>
    </row>
    <row r="95" spans="1:11" ht="12.75">
      <c r="A95" s="201" t="s">
        <v>252</v>
      </c>
      <c r="B95" s="202"/>
      <c r="C95" s="202"/>
      <c r="D95" s="202"/>
      <c r="E95" s="202"/>
      <c r="F95" s="202"/>
      <c r="G95" s="202"/>
      <c r="H95" s="203"/>
      <c r="I95" s="4">
        <v>87</v>
      </c>
      <c r="J95" s="13">
        <v>0</v>
      </c>
      <c r="K95" s="13">
        <v>0</v>
      </c>
    </row>
    <row r="96" spans="1:11" ht="12.75">
      <c r="A96" s="201" t="s">
        <v>253</v>
      </c>
      <c r="B96" s="202"/>
      <c r="C96" s="202"/>
      <c r="D96" s="202"/>
      <c r="E96" s="202"/>
      <c r="F96" s="202"/>
      <c r="G96" s="202"/>
      <c r="H96" s="203"/>
      <c r="I96" s="4">
        <v>88</v>
      </c>
      <c r="J96" s="13">
        <v>0</v>
      </c>
      <c r="K96" s="13">
        <v>0</v>
      </c>
    </row>
    <row r="97" spans="1:11" ht="12.75">
      <c r="A97" s="201" t="s">
        <v>254</v>
      </c>
      <c r="B97" s="202"/>
      <c r="C97" s="202"/>
      <c r="D97" s="202"/>
      <c r="E97" s="202"/>
      <c r="F97" s="202"/>
      <c r="G97" s="202"/>
      <c r="H97" s="203"/>
      <c r="I97" s="4">
        <v>89</v>
      </c>
      <c r="J97" s="13">
        <v>0</v>
      </c>
      <c r="K97" s="13">
        <v>0</v>
      </c>
    </row>
    <row r="98" spans="1:11" ht="12.75">
      <c r="A98" s="201" t="s">
        <v>96</v>
      </c>
      <c r="B98" s="202"/>
      <c r="C98" s="202"/>
      <c r="D98" s="202"/>
      <c r="E98" s="202"/>
      <c r="F98" s="202"/>
      <c r="G98" s="202"/>
      <c r="H98" s="203"/>
      <c r="I98" s="4">
        <v>90</v>
      </c>
      <c r="J98" s="13">
        <v>0</v>
      </c>
      <c r="K98" s="13">
        <v>0</v>
      </c>
    </row>
    <row r="99" spans="1:11" ht="12.75">
      <c r="A99" s="201" t="s">
        <v>94</v>
      </c>
      <c r="B99" s="202"/>
      <c r="C99" s="202"/>
      <c r="D99" s="202"/>
      <c r="E99" s="202"/>
      <c r="F99" s="202"/>
      <c r="G99" s="202"/>
      <c r="H99" s="203"/>
      <c r="I99" s="4">
        <v>91</v>
      </c>
      <c r="J99" s="13">
        <v>0</v>
      </c>
      <c r="K99" s="13">
        <v>0</v>
      </c>
    </row>
    <row r="100" spans="1:11" ht="12.75">
      <c r="A100" s="201" t="s">
        <v>95</v>
      </c>
      <c r="B100" s="202"/>
      <c r="C100" s="202"/>
      <c r="D100" s="202"/>
      <c r="E100" s="202"/>
      <c r="F100" s="202"/>
      <c r="G100" s="202"/>
      <c r="H100" s="203"/>
      <c r="I100" s="4">
        <v>92</v>
      </c>
      <c r="J100" s="13">
        <v>28955336</v>
      </c>
      <c r="K100" s="13">
        <v>27614232</v>
      </c>
    </row>
    <row r="101" spans="1:11" ht="12.75">
      <c r="A101" s="207" t="s">
        <v>21</v>
      </c>
      <c r="B101" s="208"/>
      <c r="C101" s="208"/>
      <c r="D101" s="208"/>
      <c r="E101" s="208"/>
      <c r="F101" s="208"/>
      <c r="G101" s="208"/>
      <c r="H101" s="209"/>
      <c r="I101" s="4">
        <v>93</v>
      </c>
      <c r="J101" s="12">
        <f>SUM(J102:J113)</f>
        <v>1005366966</v>
      </c>
      <c r="K101" s="12">
        <f>SUM(K102:K113)</f>
        <v>1061531263</v>
      </c>
    </row>
    <row r="102" spans="1:11" ht="12.75">
      <c r="A102" s="201" t="s">
        <v>138</v>
      </c>
      <c r="B102" s="202"/>
      <c r="C102" s="202"/>
      <c r="D102" s="202"/>
      <c r="E102" s="202"/>
      <c r="F102" s="202"/>
      <c r="G102" s="202"/>
      <c r="H102" s="203"/>
      <c r="I102" s="4">
        <v>94</v>
      </c>
      <c r="J102" s="13">
        <v>135215231</v>
      </c>
      <c r="K102" s="13">
        <v>298747756</v>
      </c>
    </row>
    <row r="103" spans="1:11" ht="12.75">
      <c r="A103" s="201" t="s">
        <v>251</v>
      </c>
      <c r="B103" s="202"/>
      <c r="C103" s="202"/>
      <c r="D103" s="202"/>
      <c r="E103" s="202"/>
      <c r="F103" s="202"/>
      <c r="G103" s="202"/>
      <c r="H103" s="203"/>
      <c r="I103" s="4">
        <v>95</v>
      </c>
      <c r="J103" s="13">
        <v>85768465</v>
      </c>
      <c r="K103" s="13">
        <v>81977249</v>
      </c>
    </row>
    <row r="104" spans="1:11" ht="12.75">
      <c r="A104" s="201" t="s">
        <v>0</v>
      </c>
      <c r="B104" s="202"/>
      <c r="C104" s="202"/>
      <c r="D104" s="202"/>
      <c r="E104" s="202"/>
      <c r="F104" s="202"/>
      <c r="G104" s="202"/>
      <c r="H104" s="203"/>
      <c r="I104" s="4">
        <v>96</v>
      </c>
      <c r="J104" s="13">
        <v>19321175</v>
      </c>
      <c r="K104" s="13">
        <v>123758251</v>
      </c>
    </row>
    <row r="105" spans="1:11" ht="12.75">
      <c r="A105" s="201" t="s">
        <v>252</v>
      </c>
      <c r="B105" s="202"/>
      <c r="C105" s="202"/>
      <c r="D105" s="202"/>
      <c r="E105" s="202"/>
      <c r="F105" s="202"/>
      <c r="G105" s="202"/>
      <c r="H105" s="203"/>
      <c r="I105" s="4">
        <v>97</v>
      </c>
      <c r="J105" s="13">
        <v>52259163</v>
      </c>
      <c r="K105" s="13">
        <v>264897</v>
      </c>
    </row>
    <row r="106" spans="1:11" ht="12.75">
      <c r="A106" s="201" t="s">
        <v>253</v>
      </c>
      <c r="B106" s="202"/>
      <c r="C106" s="202"/>
      <c r="D106" s="202"/>
      <c r="E106" s="202"/>
      <c r="F106" s="202"/>
      <c r="G106" s="202"/>
      <c r="H106" s="203"/>
      <c r="I106" s="4">
        <v>98</v>
      </c>
      <c r="J106" s="13">
        <v>412598076</v>
      </c>
      <c r="K106" s="13">
        <v>328990121</v>
      </c>
    </row>
    <row r="107" spans="1:11" ht="12.75">
      <c r="A107" s="201" t="s">
        <v>254</v>
      </c>
      <c r="B107" s="202"/>
      <c r="C107" s="202"/>
      <c r="D107" s="202"/>
      <c r="E107" s="202"/>
      <c r="F107" s="202"/>
      <c r="G107" s="202"/>
      <c r="H107" s="203"/>
      <c r="I107" s="4">
        <v>99</v>
      </c>
      <c r="J107" s="13">
        <v>145280845</v>
      </c>
      <c r="K107" s="13">
        <v>111186651</v>
      </c>
    </row>
    <row r="108" spans="1:11" ht="12.75">
      <c r="A108" s="201" t="s">
        <v>96</v>
      </c>
      <c r="B108" s="202"/>
      <c r="C108" s="202"/>
      <c r="D108" s="202"/>
      <c r="E108" s="202"/>
      <c r="F108" s="202"/>
      <c r="G108" s="202"/>
      <c r="H108" s="203"/>
      <c r="I108" s="4">
        <v>100</v>
      </c>
      <c r="J108" s="13">
        <v>0</v>
      </c>
      <c r="K108" s="13">
        <v>12842067</v>
      </c>
    </row>
    <row r="109" spans="1:11" ht="12.75">
      <c r="A109" s="201" t="s">
        <v>97</v>
      </c>
      <c r="B109" s="202"/>
      <c r="C109" s="202"/>
      <c r="D109" s="202"/>
      <c r="E109" s="202"/>
      <c r="F109" s="202"/>
      <c r="G109" s="202"/>
      <c r="H109" s="203"/>
      <c r="I109" s="4">
        <v>101</v>
      </c>
      <c r="J109" s="13">
        <v>21407368</v>
      </c>
      <c r="K109" s="13">
        <v>13994969</v>
      </c>
    </row>
    <row r="110" spans="1:11" ht="12.75">
      <c r="A110" s="201" t="s">
        <v>98</v>
      </c>
      <c r="B110" s="202"/>
      <c r="C110" s="202"/>
      <c r="D110" s="202"/>
      <c r="E110" s="202"/>
      <c r="F110" s="202"/>
      <c r="G110" s="202"/>
      <c r="H110" s="203"/>
      <c r="I110" s="4">
        <v>102</v>
      </c>
      <c r="J110" s="13">
        <v>26823876</v>
      </c>
      <c r="K110" s="13">
        <v>82358899</v>
      </c>
    </row>
    <row r="111" spans="1:11" ht="12.75">
      <c r="A111" s="201" t="s">
        <v>101</v>
      </c>
      <c r="B111" s="202"/>
      <c r="C111" s="202"/>
      <c r="D111" s="202"/>
      <c r="E111" s="202"/>
      <c r="F111" s="202"/>
      <c r="G111" s="202"/>
      <c r="H111" s="203"/>
      <c r="I111" s="4">
        <v>103</v>
      </c>
      <c r="J111" s="13">
        <v>190441</v>
      </c>
      <c r="K111" s="13">
        <v>189329</v>
      </c>
    </row>
    <row r="112" spans="1:11" ht="12.75">
      <c r="A112" s="201" t="s">
        <v>99</v>
      </c>
      <c r="B112" s="202"/>
      <c r="C112" s="202"/>
      <c r="D112" s="202"/>
      <c r="E112" s="202"/>
      <c r="F112" s="202"/>
      <c r="G112" s="202"/>
      <c r="H112" s="203"/>
      <c r="I112" s="4">
        <v>104</v>
      </c>
      <c r="J112" s="13">
        <v>0</v>
      </c>
      <c r="K112" s="13">
        <v>0</v>
      </c>
    </row>
    <row r="113" spans="1:11" ht="12.75">
      <c r="A113" s="201" t="s">
        <v>100</v>
      </c>
      <c r="B113" s="202"/>
      <c r="C113" s="202"/>
      <c r="D113" s="202"/>
      <c r="E113" s="202"/>
      <c r="F113" s="202"/>
      <c r="G113" s="202"/>
      <c r="H113" s="203"/>
      <c r="I113" s="4">
        <v>105</v>
      </c>
      <c r="J113" s="13">
        <v>106502326</v>
      </c>
      <c r="K113" s="13">
        <v>7221074</v>
      </c>
    </row>
    <row r="114" spans="1:11" ht="12.75">
      <c r="A114" s="207" t="s">
        <v>1</v>
      </c>
      <c r="B114" s="208"/>
      <c r="C114" s="208"/>
      <c r="D114" s="208"/>
      <c r="E114" s="208"/>
      <c r="F114" s="208"/>
      <c r="G114" s="208"/>
      <c r="H114" s="209"/>
      <c r="I114" s="4">
        <v>106</v>
      </c>
      <c r="J114" s="13">
        <v>4105567</v>
      </c>
      <c r="K114" s="13">
        <v>13491409</v>
      </c>
    </row>
    <row r="115" spans="1:11" ht="12.75">
      <c r="A115" s="207" t="s">
        <v>25</v>
      </c>
      <c r="B115" s="208"/>
      <c r="C115" s="208"/>
      <c r="D115" s="208"/>
      <c r="E115" s="208"/>
      <c r="F115" s="208"/>
      <c r="G115" s="208"/>
      <c r="H115" s="209"/>
      <c r="I115" s="4">
        <v>107</v>
      </c>
      <c r="J115" s="12">
        <f>J70+J87+J91+J101+J114</f>
        <v>2415691043</v>
      </c>
      <c r="K115" s="12">
        <f>K70+K87+K91+K101+K114</f>
        <v>1902381101</v>
      </c>
    </row>
    <row r="116" spans="1:11" ht="12.75">
      <c r="A116" s="190" t="s">
        <v>59</v>
      </c>
      <c r="B116" s="191"/>
      <c r="C116" s="191"/>
      <c r="D116" s="191"/>
      <c r="E116" s="191"/>
      <c r="F116" s="191"/>
      <c r="G116" s="191"/>
      <c r="H116" s="192"/>
      <c r="I116" s="5">
        <v>108</v>
      </c>
      <c r="J116" s="14">
        <v>691827</v>
      </c>
      <c r="K116" s="14">
        <v>16292472</v>
      </c>
    </row>
    <row r="117" spans="1:11" ht="12.75">
      <c r="A117" s="193" t="s">
        <v>289</v>
      </c>
      <c r="B117" s="194"/>
      <c r="C117" s="194"/>
      <c r="D117" s="194"/>
      <c r="E117" s="194"/>
      <c r="F117" s="194"/>
      <c r="G117" s="194"/>
      <c r="H117" s="194"/>
      <c r="I117" s="195"/>
      <c r="J117" s="195"/>
      <c r="K117" s="196"/>
    </row>
    <row r="118" spans="1:11" ht="12.75">
      <c r="A118" s="197" t="s">
        <v>193</v>
      </c>
      <c r="B118" s="198"/>
      <c r="C118" s="198"/>
      <c r="D118" s="198"/>
      <c r="E118" s="198"/>
      <c r="F118" s="198"/>
      <c r="G118" s="198"/>
      <c r="H118" s="198"/>
      <c r="I118" s="199"/>
      <c r="J118" s="199"/>
      <c r="K118" s="200"/>
    </row>
    <row r="119" spans="1:11" ht="12.75">
      <c r="A119" s="201" t="s">
        <v>8</v>
      </c>
      <c r="B119" s="202"/>
      <c r="C119" s="202"/>
      <c r="D119" s="202"/>
      <c r="E119" s="202"/>
      <c r="F119" s="202"/>
      <c r="G119" s="202"/>
      <c r="H119" s="203"/>
      <c r="I119" s="4">
        <v>109</v>
      </c>
      <c r="J119" s="13">
        <v>1222054190</v>
      </c>
      <c r="K119" s="13">
        <v>-3901400882</v>
      </c>
    </row>
    <row r="120" spans="1:11" ht="12.75">
      <c r="A120" s="204" t="s">
        <v>9</v>
      </c>
      <c r="B120" s="205"/>
      <c r="C120" s="205"/>
      <c r="D120" s="205"/>
      <c r="E120" s="205"/>
      <c r="F120" s="205"/>
      <c r="G120" s="205"/>
      <c r="H120" s="206"/>
      <c r="I120" s="7">
        <v>110</v>
      </c>
      <c r="J120" s="14">
        <v>10376859</v>
      </c>
      <c r="K120" s="14">
        <v>390832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88" t="s">
        <v>102</v>
      </c>
      <c r="B122" s="189"/>
      <c r="C122" s="189"/>
      <c r="D122" s="189"/>
      <c r="E122" s="189"/>
      <c r="F122" s="189"/>
      <c r="G122" s="189"/>
      <c r="H122" s="189"/>
      <c r="I122" s="189"/>
      <c r="J122" s="189"/>
      <c r="K122" s="189"/>
    </row>
    <row r="123" spans="1:11" ht="12.75">
      <c r="A123" s="188"/>
      <c r="B123" s="189"/>
      <c r="C123" s="189"/>
      <c r="D123" s="189"/>
      <c r="E123" s="189"/>
      <c r="F123" s="189"/>
      <c r="G123" s="189"/>
      <c r="H123" s="189"/>
      <c r="I123" s="189"/>
      <c r="J123" s="189"/>
      <c r="K123" s="189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O19" sqref="O19"/>
    </sheetView>
  </sheetViews>
  <sheetFormatPr defaultColWidth="9.140625" defaultRowHeight="12.75"/>
  <cols>
    <col min="10" max="10" width="11.140625" style="0" bestFit="1" customWidth="1"/>
    <col min="11" max="11" width="11.7109375" style="0" bestFit="1" customWidth="1"/>
    <col min="13" max="13" width="25.57421875" style="0" bestFit="1" customWidth="1"/>
  </cols>
  <sheetData>
    <row r="1" spans="1:11" ht="12.75">
      <c r="A1" s="219" t="s">
        <v>160</v>
      </c>
      <c r="B1" s="220"/>
      <c r="C1" s="220"/>
      <c r="D1" s="220"/>
      <c r="E1" s="220"/>
      <c r="F1" s="220"/>
      <c r="G1" s="220"/>
      <c r="H1" s="220"/>
      <c r="I1" s="220"/>
      <c r="J1" s="220"/>
      <c r="K1" s="221"/>
    </row>
    <row r="2" spans="1:11" ht="12.75">
      <c r="A2" s="223" t="s">
        <v>341</v>
      </c>
      <c r="B2" s="224"/>
      <c r="C2" s="224"/>
      <c r="D2" s="224"/>
      <c r="E2" s="224"/>
      <c r="F2" s="224"/>
      <c r="G2" s="224"/>
      <c r="H2" s="224"/>
      <c r="I2" s="224"/>
      <c r="J2" s="224"/>
      <c r="K2" s="222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47" t="s">
        <v>340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77" t="s">
        <v>290</v>
      </c>
      <c r="J5" s="79" t="s">
        <v>156</v>
      </c>
      <c r="K5" s="79" t="s">
        <v>157</v>
      </c>
    </row>
    <row r="6" spans="1:11" ht="12.75">
      <c r="A6" s="232">
        <v>1</v>
      </c>
      <c r="B6" s="232"/>
      <c r="C6" s="232"/>
      <c r="D6" s="232"/>
      <c r="E6" s="232"/>
      <c r="F6" s="232"/>
      <c r="G6" s="232"/>
      <c r="H6" s="232"/>
      <c r="I6" s="81">
        <v>2</v>
      </c>
      <c r="J6" s="80">
        <v>3</v>
      </c>
      <c r="K6" s="80">
        <v>4</v>
      </c>
    </row>
    <row r="7" spans="1:11" ht="12.75">
      <c r="A7" s="197" t="s">
        <v>26</v>
      </c>
      <c r="B7" s="198"/>
      <c r="C7" s="198"/>
      <c r="D7" s="198"/>
      <c r="E7" s="198"/>
      <c r="F7" s="198"/>
      <c r="G7" s="198"/>
      <c r="H7" s="218"/>
      <c r="I7" s="6">
        <v>111</v>
      </c>
      <c r="J7" s="20">
        <f>SUM(J8:J9)</f>
        <v>2651483040</v>
      </c>
      <c r="K7" s="20">
        <f>SUM(K8:K9)</f>
        <v>2586116530</v>
      </c>
    </row>
    <row r="8" spans="1:11" ht="12.75">
      <c r="A8" s="207" t="s">
        <v>158</v>
      </c>
      <c r="B8" s="208"/>
      <c r="C8" s="208"/>
      <c r="D8" s="208"/>
      <c r="E8" s="208"/>
      <c r="F8" s="208"/>
      <c r="G8" s="208"/>
      <c r="H8" s="209"/>
      <c r="I8" s="4">
        <v>112</v>
      </c>
      <c r="J8" s="13">
        <v>2628010073</v>
      </c>
      <c r="K8" s="13">
        <v>2552142878</v>
      </c>
    </row>
    <row r="9" spans="1:11" ht="12.75">
      <c r="A9" s="207" t="s">
        <v>106</v>
      </c>
      <c r="B9" s="208"/>
      <c r="C9" s="208"/>
      <c r="D9" s="208"/>
      <c r="E9" s="208"/>
      <c r="F9" s="208"/>
      <c r="G9" s="208"/>
      <c r="H9" s="209"/>
      <c r="I9" s="4">
        <v>113</v>
      </c>
      <c r="J9" s="13">
        <v>23472967</v>
      </c>
      <c r="K9" s="13">
        <v>33973652</v>
      </c>
    </row>
    <row r="10" spans="1:11" ht="12.75">
      <c r="A10" s="207" t="s">
        <v>12</v>
      </c>
      <c r="B10" s="208"/>
      <c r="C10" s="208"/>
      <c r="D10" s="208"/>
      <c r="E10" s="208"/>
      <c r="F10" s="208"/>
      <c r="G10" s="208"/>
      <c r="H10" s="209"/>
      <c r="I10" s="4">
        <v>114</v>
      </c>
      <c r="J10" s="12">
        <f>J11+J12+J16+J20+J21+J22+J25+J26</f>
        <v>2962143655</v>
      </c>
      <c r="K10" s="12">
        <f>K11+K12+K16+K20+K21+K22+K25+K26</f>
        <v>6752665025.511971</v>
      </c>
    </row>
    <row r="11" spans="1:11" ht="12.75">
      <c r="A11" s="207" t="s">
        <v>107</v>
      </c>
      <c r="B11" s="208"/>
      <c r="C11" s="208"/>
      <c r="D11" s="208"/>
      <c r="E11" s="208"/>
      <c r="F11" s="208"/>
      <c r="G11" s="208"/>
      <c r="H11" s="209"/>
      <c r="I11" s="4">
        <v>115</v>
      </c>
      <c r="J11" s="13">
        <v>10836361</v>
      </c>
      <c r="K11" s="13">
        <v>-8187005.615900423</v>
      </c>
    </row>
    <row r="12" spans="1:11" ht="12.75">
      <c r="A12" s="207" t="s">
        <v>22</v>
      </c>
      <c r="B12" s="208"/>
      <c r="C12" s="208"/>
      <c r="D12" s="208"/>
      <c r="E12" s="208"/>
      <c r="F12" s="208"/>
      <c r="G12" s="208"/>
      <c r="H12" s="209"/>
      <c r="I12" s="4">
        <v>116</v>
      </c>
      <c r="J12" s="12">
        <f>SUM(J13:J15)</f>
        <v>1825542926</v>
      </c>
      <c r="K12" s="12">
        <f>SUM(K13:K15)</f>
        <v>1747980620.2006938</v>
      </c>
    </row>
    <row r="13" spans="1:11" ht="12.75">
      <c r="A13" s="201" t="s">
        <v>152</v>
      </c>
      <c r="B13" s="202"/>
      <c r="C13" s="202"/>
      <c r="D13" s="202"/>
      <c r="E13" s="202"/>
      <c r="F13" s="202"/>
      <c r="G13" s="202"/>
      <c r="H13" s="203"/>
      <c r="I13" s="4">
        <v>117</v>
      </c>
      <c r="J13" s="13">
        <v>352513453</v>
      </c>
      <c r="K13" s="13">
        <v>354522538.53908926</v>
      </c>
    </row>
    <row r="14" spans="1:11" ht="12.75">
      <c r="A14" s="201" t="s">
        <v>153</v>
      </c>
      <c r="B14" s="202"/>
      <c r="C14" s="202"/>
      <c r="D14" s="202"/>
      <c r="E14" s="202"/>
      <c r="F14" s="202"/>
      <c r="G14" s="202"/>
      <c r="H14" s="203"/>
      <c r="I14" s="4">
        <v>118</v>
      </c>
      <c r="J14" s="13">
        <v>1161830159</v>
      </c>
      <c r="K14" s="13">
        <v>1111853341.3394156</v>
      </c>
    </row>
    <row r="15" spans="1:13" ht="12.75">
      <c r="A15" s="201" t="s">
        <v>63</v>
      </c>
      <c r="B15" s="202"/>
      <c r="C15" s="202"/>
      <c r="D15" s="202"/>
      <c r="E15" s="202"/>
      <c r="F15" s="202"/>
      <c r="G15" s="202"/>
      <c r="H15" s="203"/>
      <c r="I15" s="4">
        <v>119</v>
      </c>
      <c r="J15" s="13">
        <v>311199314</v>
      </c>
      <c r="K15" s="13">
        <v>281604740.32218903</v>
      </c>
      <c r="M15" s="82"/>
    </row>
    <row r="16" spans="1:11" ht="12.75">
      <c r="A16" s="207" t="s">
        <v>23</v>
      </c>
      <c r="B16" s="208"/>
      <c r="C16" s="208"/>
      <c r="D16" s="208"/>
      <c r="E16" s="208"/>
      <c r="F16" s="208"/>
      <c r="G16" s="208"/>
      <c r="H16" s="209"/>
      <c r="I16" s="4">
        <v>120</v>
      </c>
      <c r="J16" s="12">
        <f>SUM(J17:J19)</f>
        <v>253350076</v>
      </c>
      <c r="K16" s="12">
        <f>SUM(K17:K19)</f>
        <v>247687506.49557766</v>
      </c>
    </row>
    <row r="17" spans="1:11" ht="12.75">
      <c r="A17" s="201" t="s">
        <v>64</v>
      </c>
      <c r="B17" s="202"/>
      <c r="C17" s="202"/>
      <c r="D17" s="202"/>
      <c r="E17" s="202"/>
      <c r="F17" s="202"/>
      <c r="G17" s="202"/>
      <c r="H17" s="203"/>
      <c r="I17" s="4">
        <v>121</v>
      </c>
      <c r="J17" s="13">
        <v>151521052</v>
      </c>
      <c r="K17" s="13">
        <v>150835530.88035136</v>
      </c>
    </row>
    <row r="18" spans="1:11" ht="12.75">
      <c r="A18" s="201" t="s">
        <v>65</v>
      </c>
      <c r="B18" s="202"/>
      <c r="C18" s="202"/>
      <c r="D18" s="202"/>
      <c r="E18" s="202"/>
      <c r="F18" s="202"/>
      <c r="G18" s="202"/>
      <c r="H18" s="203"/>
      <c r="I18" s="4">
        <v>122</v>
      </c>
      <c r="J18" s="13">
        <v>65958447</v>
      </c>
      <c r="K18" s="13">
        <v>61669886.65593339</v>
      </c>
    </row>
    <row r="19" spans="1:11" ht="12.75">
      <c r="A19" s="201" t="s">
        <v>66</v>
      </c>
      <c r="B19" s="202"/>
      <c r="C19" s="202"/>
      <c r="D19" s="202"/>
      <c r="E19" s="202"/>
      <c r="F19" s="202"/>
      <c r="G19" s="202"/>
      <c r="H19" s="203"/>
      <c r="I19" s="4">
        <v>123</v>
      </c>
      <c r="J19" s="13">
        <v>35870577</v>
      </c>
      <c r="K19" s="13">
        <v>35182088.95929291</v>
      </c>
    </row>
    <row r="20" spans="1:11" ht="12.75">
      <c r="A20" s="207" t="s">
        <v>108</v>
      </c>
      <c r="B20" s="208"/>
      <c r="C20" s="208"/>
      <c r="D20" s="208"/>
      <c r="E20" s="208"/>
      <c r="F20" s="208"/>
      <c r="G20" s="208"/>
      <c r="H20" s="209"/>
      <c r="I20" s="4">
        <v>124</v>
      </c>
      <c r="J20" s="13">
        <v>64250975</v>
      </c>
      <c r="K20" s="13">
        <v>72173900.56518915</v>
      </c>
    </row>
    <row r="21" spans="1:13" ht="12.75">
      <c r="A21" s="207" t="s">
        <v>109</v>
      </c>
      <c r="B21" s="208"/>
      <c r="C21" s="208"/>
      <c r="D21" s="208"/>
      <c r="E21" s="208"/>
      <c r="F21" s="208"/>
      <c r="G21" s="208"/>
      <c r="H21" s="209"/>
      <c r="I21" s="4">
        <v>125</v>
      </c>
      <c r="J21" s="13">
        <v>160018571</v>
      </c>
      <c r="K21" s="13">
        <v>131077203.22011797</v>
      </c>
      <c r="M21" s="82"/>
    </row>
    <row r="22" spans="1:11" ht="12.75">
      <c r="A22" s="207" t="s">
        <v>24</v>
      </c>
      <c r="B22" s="208"/>
      <c r="C22" s="208"/>
      <c r="D22" s="208"/>
      <c r="E22" s="208"/>
      <c r="F22" s="208"/>
      <c r="G22" s="208"/>
      <c r="H22" s="209"/>
      <c r="I22" s="4">
        <v>126</v>
      </c>
      <c r="J22" s="12">
        <f>SUM(J23:J24)</f>
        <v>647943695</v>
      </c>
      <c r="K22" s="12">
        <f>SUM(K23:K24)</f>
        <v>756723567.487238</v>
      </c>
    </row>
    <row r="23" spans="1:11" ht="12.75">
      <c r="A23" s="201" t="s">
        <v>143</v>
      </c>
      <c r="B23" s="202"/>
      <c r="C23" s="202"/>
      <c r="D23" s="202"/>
      <c r="E23" s="202"/>
      <c r="F23" s="202"/>
      <c r="G23" s="202"/>
      <c r="H23" s="203"/>
      <c r="I23" s="4">
        <v>127</v>
      </c>
      <c r="J23" s="13">
        <v>3268243</v>
      </c>
      <c r="K23" s="13">
        <v>87735931</v>
      </c>
    </row>
    <row r="24" spans="1:11" ht="12.75">
      <c r="A24" s="201" t="s">
        <v>144</v>
      </c>
      <c r="B24" s="202"/>
      <c r="C24" s="202"/>
      <c r="D24" s="202"/>
      <c r="E24" s="202"/>
      <c r="F24" s="202"/>
      <c r="G24" s="202"/>
      <c r="H24" s="203"/>
      <c r="I24" s="4">
        <v>128</v>
      </c>
      <c r="J24" s="13">
        <v>644675452</v>
      </c>
      <c r="K24" s="13">
        <v>668987636.487238</v>
      </c>
    </row>
    <row r="25" spans="1:11" ht="12.75">
      <c r="A25" s="207" t="s">
        <v>110</v>
      </c>
      <c r="B25" s="208"/>
      <c r="C25" s="208"/>
      <c r="D25" s="208"/>
      <c r="E25" s="208"/>
      <c r="F25" s="208"/>
      <c r="G25" s="208"/>
      <c r="H25" s="209"/>
      <c r="I25" s="4">
        <v>129</v>
      </c>
      <c r="J25" s="13">
        <v>201051</v>
      </c>
      <c r="K25" s="13">
        <v>3797045978.6371875</v>
      </c>
    </row>
    <row r="26" spans="1:11" ht="12.75">
      <c r="A26" s="207" t="s">
        <v>52</v>
      </c>
      <c r="B26" s="208"/>
      <c r="C26" s="208"/>
      <c r="D26" s="208"/>
      <c r="E26" s="208"/>
      <c r="F26" s="208"/>
      <c r="G26" s="208"/>
      <c r="H26" s="209"/>
      <c r="I26" s="4">
        <v>130</v>
      </c>
      <c r="J26" s="13">
        <v>0</v>
      </c>
      <c r="K26" s="13">
        <v>8163254.521869021</v>
      </c>
    </row>
    <row r="27" spans="1:11" ht="12.75">
      <c r="A27" s="207" t="s">
        <v>221</v>
      </c>
      <c r="B27" s="208"/>
      <c r="C27" s="208"/>
      <c r="D27" s="208"/>
      <c r="E27" s="208"/>
      <c r="F27" s="208"/>
      <c r="G27" s="208"/>
      <c r="H27" s="209"/>
      <c r="I27" s="4">
        <v>131</v>
      </c>
      <c r="J27" s="12">
        <f>SUM(J28:J32)</f>
        <v>76992588</v>
      </c>
      <c r="K27" s="12">
        <f>SUM(K28:K32)</f>
        <v>28441276</v>
      </c>
    </row>
    <row r="28" spans="1:11" ht="12.75">
      <c r="A28" s="207" t="s">
        <v>235</v>
      </c>
      <c r="B28" s="208"/>
      <c r="C28" s="208"/>
      <c r="D28" s="208"/>
      <c r="E28" s="208"/>
      <c r="F28" s="208"/>
      <c r="G28" s="208"/>
      <c r="H28" s="209"/>
      <c r="I28" s="4">
        <v>132</v>
      </c>
      <c r="J28" s="13">
        <v>46768466</v>
      </c>
      <c r="K28" s="13">
        <v>21518951</v>
      </c>
    </row>
    <row r="29" spans="1:13" ht="12.75">
      <c r="A29" s="207" t="s">
        <v>161</v>
      </c>
      <c r="B29" s="208"/>
      <c r="C29" s="208"/>
      <c r="D29" s="208"/>
      <c r="E29" s="208"/>
      <c r="F29" s="208"/>
      <c r="G29" s="208"/>
      <c r="H29" s="209"/>
      <c r="I29" s="4">
        <v>133</v>
      </c>
      <c r="J29" s="13">
        <v>30224122</v>
      </c>
      <c r="K29" s="13">
        <v>3406550</v>
      </c>
      <c r="M29" s="120"/>
    </row>
    <row r="30" spans="1:11" ht="12.75">
      <c r="A30" s="207" t="s">
        <v>145</v>
      </c>
      <c r="B30" s="208"/>
      <c r="C30" s="208"/>
      <c r="D30" s="208"/>
      <c r="E30" s="208"/>
      <c r="F30" s="208"/>
      <c r="G30" s="208"/>
      <c r="H30" s="209"/>
      <c r="I30" s="4">
        <v>134</v>
      </c>
      <c r="J30" s="13">
        <v>0</v>
      </c>
      <c r="K30" s="13">
        <v>0</v>
      </c>
    </row>
    <row r="31" spans="1:11" ht="12.75">
      <c r="A31" s="207" t="s">
        <v>231</v>
      </c>
      <c r="B31" s="208"/>
      <c r="C31" s="208"/>
      <c r="D31" s="208"/>
      <c r="E31" s="208"/>
      <c r="F31" s="208"/>
      <c r="G31" s="208"/>
      <c r="H31" s="209"/>
      <c r="I31" s="4">
        <v>135</v>
      </c>
      <c r="J31" s="13">
        <v>0</v>
      </c>
      <c r="K31" s="13">
        <v>0</v>
      </c>
    </row>
    <row r="32" spans="1:11" ht="12.75">
      <c r="A32" s="207" t="s">
        <v>146</v>
      </c>
      <c r="B32" s="208"/>
      <c r="C32" s="208"/>
      <c r="D32" s="208"/>
      <c r="E32" s="208"/>
      <c r="F32" s="208"/>
      <c r="G32" s="208"/>
      <c r="H32" s="209"/>
      <c r="I32" s="4">
        <v>136</v>
      </c>
      <c r="J32" s="13">
        <v>0</v>
      </c>
      <c r="K32" s="13">
        <v>3515775</v>
      </c>
    </row>
    <row r="33" spans="1:11" ht="12.75">
      <c r="A33" s="207" t="s">
        <v>222</v>
      </c>
      <c r="B33" s="208"/>
      <c r="C33" s="208"/>
      <c r="D33" s="208"/>
      <c r="E33" s="208"/>
      <c r="F33" s="208"/>
      <c r="G33" s="208"/>
      <c r="H33" s="209"/>
      <c r="I33" s="4">
        <v>137</v>
      </c>
      <c r="J33" s="12">
        <f>SUM(J34:J37)</f>
        <v>21942177</v>
      </c>
      <c r="K33" s="12">
        <f>SUM(K34:K37)</f>
        <v>22493992.928836152</v>
      </c>
    </row>
    <row r="34" spans="1:13" ht="12.75">
      <c r="A34" s="207" t="s">
        <v>68</v>
      </c>
      <c r="B34" s="208"/>
      <c r="C34" s="208"/>
      <c r="D34" s="208"/>
      <c r="E34" s="208"/>
      <c r="F34" s="208"/>
      <c r="G34" s="208"/>
      <c r="H34" s="209"/>
      <c r="I34" s="4">
        <v>138</v>
      </c>
      <c r="J34" s="13">
        <v>6237328</v>
      </c>
      <c r="K34" s="13">
        <v>6840127.961532667</v>
      </c>
      <c r="M34" s="120"/>
    </row>
    <row r="35" spans="1:11" ht="12.75">
      <c r="A35" s="207" t="s">
        <v>67</v>
      </c>
      <c r="B35" s="208"/>
      <c r="C35" s="208"/>
      <c r="D35" s="208"/>
      <c r="E35" s="208"/>
      <c r="F35" s="208"/>
      <c r="G35" s="208"/>
      <c r="H35" s="209"/>
      <c r="I35" s="4">
        <v>139</v>
      </c>
      <c r="J35" s="13">
        <v>15704849</v>
      </c>
      <c r="K35" s="13">
        <v>13227435</v>
      </c>
    </row>
    <row r="36" spans="1:11" ht="12.75">
      <c r="A36" s="207" t="s">
        <v>232</v>
      </c>
      <c r="B36" s="208"/>
      <c r="C36" s="208"/>
      <c r="D36" s="208"/>
      <c r="E36" s="208"/>
      <c r="F36" s="208"/>
      <c r="G36" s="208"/>
      <c r="H36" s="209"/>
      <c r="I36" s="4">
        <v>140</v>
      </c>
      <c r="J36" s="13">
        <v>0</v>
      </c>
      <c r="K36" s="13">
        <v>0</v>
      </c>
    </row>
    <row r="37" spans="1:13" ht="12.75">
      <c r="A37" s="207" t="s">
        <v>69</v>
      </c>
      <c r="B37" s="208"/>
      <c r="C37" s="208"/>
      <c r="D37" s="208"/>
      <c r="E37" s="208"/>
      <c r="F37" s="208"/>
      <c r="G37" s="208"/>
      <c r="H37" s="209"/>
      <c r="I37" s="4">
        <v>141</v>
      </c>
      <c r="J37" s="13">
        <v>0</v>
      </c>
      <c r="K37" s="13">
        <v>2426429.9673034833</v>
      </c>
      <c r="M37" s="118"/>
    </row>
    <row r="38" spans="1:11" ht="12.75">
      <c r="A38" s="207" t="s">
        <v>203</v>
      </c>
      <c r="B38" s="208"/>
      <c r="C38" s="208"/>
      <c r="D38" s="208"/>
      <c r="E38" s="208"/>
      <c r="F38" s="208"/>
      <c r="G38" s="208"/>
      <c r="H38" s="209"/>
      <c r="I38" s="4">
        <v>142</v>
      </c>
      <c r="J38" s="13">
        <v>0</v>
      </c>
      <c r="K38" s="13">
        <v>0</v>
      </c>
    </row>
    <row r="39" spans="1:11" ht="12.75">
      <c r="A39" s="207" t="s">
        <v>204</v>
      </c>
      <c r="B39" s="208"/>
      <c r="C39" s="208"/>
      <c r="D39" s="208"/>
      <c r="E39" s="208"/>
      <c r="F39" s="208"/>
      <c r="G39" s="208"/>
      <c r="H39" s="209"/>
      <c r="I39" s="4">
        <v>143</v>
      </c>
      <c r="J39" s="13">
        <v>0</v>
      </c>
      <c r="K39" s="13">
        <v>0</v>
      </c>
    </row>
    <row r="40" spans="1:11" ht="12.75">
      <c r="A40" s="207" t="s">
        <v>233</v>
      </c>
      <c r="B40" s="208"/>
      <c r="C40" s="208"/>
      <c r="D40" s="208"/>
      <c r="E40" s="208"/>
      <c r="F40" s="208"/>
      <c r="G40" s="208"/>
      <c r="H40" s="209"/>
      <c r="I40" s="4">
        <v>144</v>
      </c>
      <c r="J40" s="13">
        <v>0</v>
      </c>
      <c r="K40" s="13">
        <v>0</v>
      </c>
    </row>
    <row r="41" spans="1:11" ht="12.75">
      <c r="A41" s="207" t="s">
        <v>234</v>
      </c>
      <c r="B41" s="208"/>
      <c r="C41" s="208"/>
      <c r="D41" s="208"/>
      <c r="E41" s="208"/>
      <c r="F41" s="208"/>
      <c r="G41" s="208"/>
      <c r="H41" s="209"/>
      <c r="I41" s="4">
        <v>145</v>
      </c>
      <c r="J41" s="13">
        <v>0</v>
      </c>
      <c r="K41" s="13">
        <v>0</v>
      </c>
    </row>
    <row r="42" spans="1:11" ht="12.75">
      <c r="A42" s="207" t="s">
        <v>223</v>
      </c>
      <c r="B42" s="208"/>
      <c r="C42" s="208"/>
      <c r="D42" s="208"/>
      <c r="E42" s="208"/>
      <c r="F42" s="208"/>
      <c r="G42" s="208"/>
      <c r="H42" s="209"/>
      <c r="I42" s="4">
        <v>146</v>
      </c>
      <c r="J42" s="12">
        <f>J7+J27+J38+J40</f>
        <v>2728475628</v>
      </c>
      <c r="K42" s="12">
        <f>K7+K27+K38+K40</f>
        <v>2614557806</v>
      </c>
    </row>
    <row r="43" spans="1:11" ht="12.75">
      <c r="A43" s="207" t="s">
        <v>224</v>
      </c>
      <c r="B43" s="208"/>
      <c r="C43" s="208"/>
      <c r="D43" s="208"/>
      <c r="E43" s="208"/>
      <c r="F43" s="208"/>
      <c r="G43" s="208"/>
      <c r="H43" s="209"/>
      <c r="I43" s="4">
        <v>147</v>
      </c>
      <c r="J43" s="12">
        <f>J10+J33+J39+J41</f>
        <v>2984085832</v>
      </c>
      <c r="K43" s="12">
        <f>K10+K33+K39+K41</f>
        <v>6775159018.440807</v>
      </c>
    </row>
    <row r="44" spans="1:11" ht="12.75">
      <c r="A44" s="207" t="s">
        <v>244</v>
      </c>
      <c r="B44" s="208"/>
      <c r="C44" s="208"/>
      <c r="D44" s="208"/>
      <c r="E44" s="208"/>
      <c r="F44" s="208"/>
      <c r="G44" s="208"/>
      <c r="H44" s="209"/>
      <c r="I44" s="4">
        <v>148</v>
      </c>
      <c r="J44" s="12">
        <f>J42-J43</f>
        <v>-255610204</v>
      </c>
      <c r="K44" s="12">
        <f>K42-K43</f>
        <v>-4160601212.4408073</v>
      </c>
    </row>
    <row r="45" spans="1:11" ht="12.75">
      <c r="A45" s="210" t="s">
        <v>226</v>
      </c>
      <c r="B45" s="211"/>
      <c r="C45" s="211"/>
      <c r="D45" s="211"/>
      <c r="E45" s="211"/>
      <c r="F45" s="211"/>
      <c r="G45" s="211"/>
      <c r="H45" s="212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210" t="s">
        <v>227</v>
      </c>
      <c r="B46" s="211"/>
      <c r="C46" s="211"/>
      <c r="D46" s="211"/>
      <c r="E46" s="211"/>
      <c r="F46" s="211"/>
      <c r="G46" s="211"/>
      <c r="H46" s="212"/>
      <c r="I46" s="4">
        <v>150</v>
      </c>
      <c r="J46" s="12">
        <f>IF(J43&gt;J42,J43-J42,0)</f>
        <v>255610204</v>
      </c>
      <c r="K46" s="12">
        <f>IF(K43&gt;K42,K43-K42,0)</f>
        <v>4160601212.4408073</v>
      </c>
    </row>
    <row r="47" spans="1:11" ht="12.75">
      <c r="A47" s="207" t="s">
        <v>225</v>
      </c>
      <c r="B47" s="208"/>
      <c r="C47" s="208"/>
      <c r="D47" s="208"/>
      <c r="E47" s="208"/>
      <c r="F47" s="208"/>
      <c r="G47" s="208"/>
      <c r="H47" s="209"/>
      <c r="I47" s="4">
        <v>151</v>
      </c>
      <c r="J47" s="13">
        <v>61823078</v>
      </c>
      <c r="K47" s="13">
        <v>66351963.653895505</v>
      </c>
    </row>
    <row r="48" spans="1:11" ht="12.75">
      <c r="A48" s="207" t="s">
        <v>245</v>
      </c>
      <c r="B48" s="208"/>
      <c r="C48" s="208"/>
      <c r="D48" s="208"/>
      <c r="E48" s="208"/>
      <c r="F48" s="208"/>
      <c r="G48" s="208"/>
      <c r="H48" s="209"/>
      <c r="I48" s="4">
        <v>152</v>
      </c>
      <c r="J48" s="12">
        <f>J44-J47</f>
        <v>-317433282</v>
      </c>
      <c r="K48" s="12">
        <f>K44-K47</f>
        <v>-4226953176.0947027</v>
      </c>
    </row>
    <row r="49" spans="1:11" ht="12.75">
      <c r="A49" s="210" t="s">
        <v>200</v>
      </c>
      <c r="B49" s="211"/>
      <c r="C49" s="211"/>
      <c r="D49" s="211"/>
      <c r="E49" s="211"/>
      <c r="F49" s="211"/>
      <c r="G49" s="211"/>
      <c r="H49" s="212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44" t="s">
        <v>228</v>
      </c>
      <c r="B50" s="245"/>
      <c r="C50" s="245"/>
      <c r="D50" s="245"/>
      <c r="E50" s="245"/>
      <c r="F50" s="245"/>
      <c r="G50" s="245"/>
      <c r="H50" s="246"/>
      <c r="I50" s="5">
        <v>154</v>
      </c>
      <c r="J50" s="18">
        <f>IF(J48&lt;0,-J48,0)</f>
        <v>317433282</v>
      </c>
      <c r="K50" s="18">
        <f>IF(K48&lt;0,-K48,0)</f>
        <v>4226953176.0947027</v>
      </c>
    </row>
    <row r="51" spans="1:11" ht="12.75">
      <c r="A51" s="193" t="s">
        <v>120</v>
      </c>
      <c r="B51" s="194"/>
      <c r="C51" s="194"/>
      <c r="D51" s="194"/>
      <c r="E51" s="194"/>
      <c r="F51" s="194"/>
      <c r="G51" s="194"/>
      <c r="H51" s="194"/>
      <c r="I51" s="242"/>
      <c r="J51" s="242"/>
      <c r="K51" s="243"/>
    </row>
    <row r="52" spans="1:11" ht="12.75">
      <c r="A52" s="197" t="s">
        <v>194</v>
      </c>
      <c r="B52" s="198"/>
      <c r="C52" s="198"/>
      <c r="D52" s="198"/>
      <c r="E52" s="198"/>
      <c r="F52" s="198"/>
      <c r="G52" s="198"/>
      <c r="H52" s="198"/>
      <c r="I52" s="199"/>
      <c r="J52" s="199"/>
      <c r="K52" s="200"/>
    </row>
    <row r="53" spans="1:11" ht="12.75">
      <c r="A53" s="236" t="s">
        <v>242</v>
      </c>
      <c r="B53" s="237"/>
      <c r="C53" s="237"/>
      <c r="D53" s="237"/>
      <c r="E53" s="237"/>
      <c r="F53" s="237"/>
      <c r="G53" s="237"/>
      <c r="H53" s="238"/>
      <c r="I53" s="4">
        <v>155</v>
      </c>
      <c r="J53" s="13">
        <v>-313942867</v>
      </c>
      <c r="K53" s="13">
        <v>-4221622304</v>
      </c>
    </row>
    <row r="54" spans="1:11" ht="12.75">
      <c r="A54" s="236" t="s">
        <v>243</v>
      </c>
      <c r="B54" s="237"/>
      <c r="C54" s="237"/>
      <c r="D54" s="237"/>
      <c r="E54" s="237"/>
      <c r="F54" s="237"/>
      <c r="G54" s="237"/>
      <c r="H54" s="238"/>
      <c r="I54" s="4">
        <v>156</v>
      </c>
      <c r="J54" s="14">
        <v>-3490415</v>
      </c>
      <c r="K54" s="14">
        <v>-5330872</v>
      </c>
    </row>
    <row r="55" spans="1:11" ht="12.75">
      <c r="A55" s="193" t="s">
        <v>197</v>
      </c>
      <c r="B55" s="194"/>
      <c r="C55" s="194"/>
      <c r="D55" s="194"/>
      <c r="E55" s="194"/>
      <c r="F55" s="194"/>
      <c r="G55" s="194"/>
      <c r="H55" s="194"/>
      <c r="I55" s="242"/>
      <c r="J55" s="242"/>
      <c r="K55" s="243"/>
    </row>
    <row r="56" spans="1:11" ht="12.75">
      <c r="A56" s="197" t="s">
        <v>212</v>
      </c>
      <c r="B56" s="198"/>
      <c r="C56" s="198"/>
      <c r="D56" s="198"/>
      <c r="E56" s="198"/>
      <c r="F56" s="198"/>
      <c r="G56" s="198"/>
      <c r="H56" s="218"/>
      <c r="I56" s="21">
        <v>157</v>
      </c>
      <c r="J56" s="11">
        <v>-317433282</v>
      </c>
      <c r="K56" s="11">
        <v>-4226953176.0947027</v>
      </c>
    </row>
    <row r="57" spans="1:11" ht="12.75">
      <c r="A57" s="207" t="s">
        <v>229</v>
      </c>
      <c r="B57" s="208"/>
      <c r="C57" s="208"/>
      <c r="D57" s="208"/>
      <c r="E57" s="208"/>
      <c r="F57" s="208"/>
      <c r="G57" s="208"/>
      <c r="H57" s="209"/>
      <c r="I57" s="4">
        <v>158</v>
      </c>
      <c r="J57" s="12">
        <f>SUM(J58:J64)</f>
        <v>-52038901</v>
      </c>
      <c r="K57" s="12">
        <f>SUM(K58:K64)</f>
        <v>-14965295</v>
      </c>
    </row>
    <row r="58" spans="1:11" ht="12.75">
      <c r="A58" s="207" t="s">
        <v>236</v>
      </c>
      <c r="B58" s="208"/>
      <c r="C58" s="208"/>
      <c r="D58" s="208"/>
      <c r="E58" s="208"/>
      <c r="F58" s="208"/>
      <c r="G58" s="208"/>
      <c r="H58" s="209"/>
      <c r="I58" s="4">
        <v>159</v>
      </c>
      <c r="J58" s="13">
        <v>-2653802</v>
      </c>
      <c r="K58" s="13">
        <v>-3146753</v>
      </c>
    </row>
    <row r="59" spans="1:11" ht="12.75">
      <c r="A59" s="207" t="s">
        <v>237</v>
      </c>
      <c r="B59" s="208"/>
      <c r="C59" s="208"/>
      <c r="D59" s="208"/>
      <c r="E59" s="208"/>
      <c r="F59" s="208"/>
      <c r="G59" s="208"/>
      <c r="H59" s="209"/>
      <c r="I59" s="4">
        <v>160</v>
      </c>
      <c r="J59" s="13">
        <v>-47088738</v>
      </c>
      <c r="K59" s="13">
        <v>-6149671</v>
      </c>
    </row>
    <row r="60" spans="1:11" ht="12.75">
      <c r="A60" s="207" t="s">
        <v>45</v>
      </c>
      <c r="B60" s="208"/>
      <c r="C60" s="208"/>
      <c r="D60" s="208"/>
      <c r="E60" s="208"/>
      <c r="F60" s="208"/>
      <c r="G60" s="208"/>
      <c r="H60" s="209"/>
      <c r="I60" s="4">
        <v>161</v>
      </c>
      <c r="J60" s="13">
        <v>-2296361</v>
      </c>
      <c r="K60" s="13">
        <v>1066725</v>
      </c>
    </row>
    <row r="61" spans="1:11" ht="12.75">
      <c r="A61" s="207" t="s">
        <v>238</v>
      </c>
      <c r="B61" s="208"/>
      <c r="C61" s="208"/>
      <c r="D61" s="208"/>
      <c r="E61" s="208"/>
      <c r="F61" s="208"/>
      <c r="G61" s="208"/>
      <c r="H61" s="209"/>
      <c r="I61" s="4">
        <v>162</v>
      </c>
      <c r="J61" s="13"/>
      <c r="K61" s="13"/>
    </row>
    <row r="62" spans="1:11" ht="12.75">
      <c r="A62" s="207" t="s">
        <v>239</v>
      </c>
      <c r="B62" s="208"/>
      <c r="C62" s="208"/>
      <c r="D62" s="208"/>
      <c r="E62" s="208"/>
      <c r="F62" s="208"/>
      <c r="G62" s="208"/>
      <c r="H62" s="209"/>
      <c r="I62" s="4">
        <v>163</v>
      </c>
      <c r="J62" s="13"/>
      <c r="K62" s="13"/>
    </row>
    <row r="63" spans="1:11" ht="12.75">
      <c r="A63" s="207" t="s">
        <v>240</v>
      </c>
      <c r="B63" s="208"/>
      <c r="C63" s="208"/>
      <c r="D63" s="208"/>
      <c r="E63" s="208"/>
      <c r="F63" s="208"/>
      <c r="G63" s="208"/>
      <c r="H63" s="209"/>
      <c r="I63" s="4">
        <v>164</v>
      </c>
      <c r="J63" s="13"/>
      <c r="K63" s="13">
        <v>-1516134</v>
      </c>
    </row>
    <row r="64" spans="1:11" ht="12.75">
      <c r="A64" s="207" t="s">
        <v>241</v>
      </c>
      <c r="B64" s="208"/>
      <c r="C64" s="208"/>
      <c r="D64" s="208"/>
      <c r="E64" s="208"/>
      <c r="F64" s="208"/>
      <c r="G64" s="208"/>
      <c r="H64" s="209"/>
      <c r="I64" s="4">
        <v>165</v>
      </c>
      <c r="J64" s="13"/>
      <c r="K64" s="13">
        <v>-5219462</v>
      </c>
    </row>
    <row r="65" spans="1:11" ht="12.75">
      <c r="A65" s="207" t="s">
        <v>230</v>
      </c>
      <c r="B65" s="208"/>
      <c r="C65" s="208"/>
      <c r="D65" s="208"/>
      <c r="E65" s="208"/>
      <c r="F65" s="208"/>
      <c r="G65" s="208"/>
      <c r="H65" s="209"/>
      <c r="I65" s="4">
        <v>166</v>
      </c>
      <c r="J65" s="13">
        <v>-10507944</v>
      </c>
      <c r="K65" s="13">
        <v>148128</v>
      </c>
    </row>
    <row r="66" spans="1:11" ht="12.75">
      <c r="A66" s="207" t="s">
        <v>201</v>
      </c>
      <c r="B66" s="208"/>
      <c r="C66" s="208"/>
      <c r="D66" s="208"/>
      <c r="E66" s="208"/>
      <c r="F66" s="208"/>
      <c r="G66" s="208"/>
      <c r="H66" s="209"/>
      <c r="I66" s="4">
        <v>167</v>
      </c>
      <c r="J66" s="12">
        <f>J57-J65</f>
        <v>-41530957</v>
      </c>
      <c r="K66" s="12">
        <f>K57-K65</f>
        <v>-15113423</v>
      </c>
    </row>
    <row r="67" spans="1:11" ht="12.75">
      <c r="A67" s="207" t="s">
        <v>202</v>
      </c>
      <c r="B67" s="208"/>
      <c r="C67" s="208"/>
      <c r="D67" s="208"/>
      <c r="E67" s="208"/>
      <c r="F67" s="208"/>
      <c r="G67" s="208"/>
      <c r="H67" s="209"/>
      <c r="I67" s="4">
        <v>168</v>
      </c>
      <c r="J67" s="18">
        <f>J56+J66</f>
        <v>-358964239</v>
      </c>
      <c r="K67" s="18">
        <f>K56+K66</f>
        <v>-4242066599.0947027</v>
      </c>
    </row>
    <row r="68" spans="1:11" ht="12.75">
      <c r="A68" s="193" t="s">
        <v>196</v>
      </c>
      <c r="B68" s="194"/>
      <c r="C68" s="194"/>
      <c r="D68" s="194"/>
      <c r="E68" s="194"/>
      <c r="F68" s="194"/>
      <c r="G68" s="194"/>
      <c r="H68" s="194"/>
      <c r="I68" s="242"/>
      <c r="J68" s="242"/>
      <c r="K68" s="243"/>
    </row>
    <row r="69" spans="1:11" ht="12.75">
      <c r="A69" s="197" t="s">
        <v>195</v>
      </c>
      <c r="B69" s="198"/>
      <c r="C69" s="198"/>
      <c r="D69" s="198"/>
      <c r="E69" s="198"/>
      <c r="F69" s="198"/>
      <c r="G69" s="198"/>
      <c r="H69" s="198"/>
      <c r="I69" s="199"/>
      <c r="J69" s="199"/>
      <c r="K69" s="200"/>
    </row>
    <row r="70" spans="1:11" ht="12.75">
      <c r="A70" s="236" t="s">
        <v>242</v>
      </c>
      <c r="B70" s="237"/>
      <c r="C70" s="237"/>
      <c r="D70" s="237"/>
      <c r="E70" s="237"/>
      <c r="F70" s="237"/>
      <c r="G70" s="237"/>
      <c r="H70" s="238"/>
      <c r="I70" s="4">
        <v>169</v>
      </c>
      <c r="J70" s="13">
        <v>-355264266</v>
      </c>
      <c r="K70" s="13">
        <v>-4234222136</v>
      </c>
    </row>
    <row r="71" spans="1:11" ht="12.75">
      <c r="A71" s="239" t="s">
        <v>243</v>
      </c>
      <c r="B71" s="240"/>
      <c r="C71" s="240"/>
      <c r="D71" s="240"/>
      <c r="E71" s="240"/>
      <c r="F71" s="240"/>
      <c r="G71" s="240"/>
      <c r="H71" s="241"/>
      <c r="I71" s="7">
        <v>170</v>
      </c>
      <c r="J71" s="14">
        <v>-3699973</v>
      </c>
      <c r="K71" s="14">
        <v>-7844463</v>
      </c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53"/>
  <sheetViews>
    <sheetView tabSelected="1" view="pageBreakPreview" zoomScale="110" zoomScaleSheetLayoutView="110" zoomScalePageLayoutView="0" workbookViewId="0" topLeftCell="A1">
      <selection activeCell="N41" sqref="N41"/>
    </sheetView>
  </sheetViews>
  <sheetFormatPr defaultColWidth="9.140625" defaultRowHeight="12.75"/>
  <cols>
    <col min="10" max="10" width="11.140625" style="0" bestFit="1" customWidth="1"/>
    <col min="11" max="11" width="11.7109375" style="0" bestFit="1" customWidth="1"/>
    <col min="12" max="12" width="11.28125" style="0" bestFit="1" customWidth="1"/>
    <col min="15" max="15" width="10.28125" style="0" bestFit="1" customWidth="1"/>
  </cols>
  <sheetData>
    <row r="1" spans="1:11" ht="12.75">
      <c r="A1" s="255" t="s">
        <v>170</v>
      </c>
      <c r="B1" s="256"/>
      <c r="C1" s="256"/>
      <c r="D1" s="256"/>
      <c r="E1" s="256"/>
      <c r="F1" s="256"/>
      <c r="G1" s="256"/>
      <c r="H1" s="256"/>
      <c r="I1" s="256"/>
      <c r="J1" s="257"/>
      <c r="K1" s="221"/>
    </row>
    <row r="2" spans="1:11" ht="12.75">
      <c r="A2" s="259" t="s">
        <v>341</v>
      </c>
      <c r="B2" s="260"/>
      <c r="C2" s="260"/>
      <c r="D2" s="260"/>
      <c r="E2" s="260"/>
      <c r="F2" s="260"/>
      <c r="G2" s="260"/>
      <c r="H2" s="260"/>
      <c r="I2" s="260"/>
      <c r="J2" s="257"/>
      <c r="K2" s="258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61" t="s">
        <v>340</v>
      </c>
      <c r="B4" s="262"/>
      <c r="C4" s="262"/>
      <c r="D4" s="262"/>
      <c r="E4" s="262"/>
      <c r="F4" s="262"/>
      <c r="G4" s="262"/>
      <c r="H4" s="262"/>
      <c r="I4" s="262"/>
      <c r="J4" s="262"/>
      <c r="K4" s="263"/>
    </row>
    <row r="5" spans="1:11" ht="24" thickBot="1">
      <c r="A5" s="264" t="s">
        <v>61</v>
      </c>
      <c r="B5" s="264"/>
      <c r="C5" s="264"/>
      <c r="D5" s="264"/>
      <c r="E5" s="264"/>
      <c r="F5" s="264"/>
      <c r="G5" s="264"/>
      <c r="H5" s="264"/>
      <c r="I5" s="87" t="s">
        <v>290</v>
      </c>
      <c r="J5" s="88" t="s">
        <v>156</v>
      </c>
      <c r="K5" s="88" t="s">
        <v>157</v>
      </c>
    </row>
    <row r="6" spans="1:11" ht="12.75">
      <c r="A6" s="265">
        <v>1</v>
      </c>
      <c r="B6" s="265"/>
      <c r="C6" s="265"/>
      <c r="D6" s="265"/>
      <c r="E6" s="265"/>
      <c r="F6" s="265"/>
      <c r="G6" s="265"/>
      <c r="H6" s="265"/>
      <c r="I6" s="89">
        <v>2</v>
      </c>
      <c r="J6" s="90" t="s">
        <v>294</v>
      </c>
      <c r="K6" s="90" t="s">
        <v>295</v>
      </c>
    </row>
    <row r="7" spans="1:11" ht="12.75">
      <c r="A7" s="251" t="s">
        <v>162</v>
      </c>
      <c r="B7" s="252"/>
      <c r="C7" s="252"/>
      <c r="D7" s="252"/>
      <c r="E7" s="252"/>
      <c r="F7" s="252"/>
      <c r="G7" s="252"/>
      <c r="H7" s="252"/>
      <c r="I7" s="253"/>
      <c r="J7" s="253"/>
      <c r="K7" s="254"/>
    </row>
    <row r="8" spans="1:11" ht="12.75">
      <c r="A8" s="201" t="s">
        <v>40</v>
      </c>
      <c r="B8" s="202"/>
      <c r="C8" s="202"/>
      <c r="D8" s="202"/>
      <c r="E8" s="202"/>
      <c r="F8" s="202"/>
      <c r="G8" s="202"/>
      <c r="H8" s="202"/>
      <c r="I8" s="4">
        <v>1</v>
      </c>
      <c r="J8" s="13">
        <v>-255610000</v>
      </c>
      <c r="K8" s="13">
        <v>-4160601212</v>
      </c>
    </row>
    <row r="9" spans="1:11" ht="12.75">
      <c r="A9" s="201" t="s">
        <v>41</v>
      </c>
      <c r="B9" s="202"/>
      <c r="C9" s="202"/>
      <c r="D9" s="202"/>
      <c r="E9" s="202"/>
      <c r="F9" s="202"/>
      <c r="G9" s="202"/>
      <c r="H9" s="202"/>
      <c r="I9" s="4">
        <v>2</v>
      </c>
      <c r="J9" s="13">
        <v>64250000</v>
      </c>
      <c r="K9" s="13">
        <v>72173900.56518915</v>
      </c>
    </row>
    <row r="10" spans="1:11" ht="12.75">
      <c r="A10" s="201" t="s">
        <v>42</v>
      </c>
      <c r="B10" s="202"/>
      <c r="C10" s="202"/>
      <c r="D10" s="202"/>
      <c r="E10" s="202"/>
      <c r="F10" s="202"/>
      <c r="G10" s="202"/>
      <c r="H10" s="202"/>
      <c r="I10" s="4">
        <v>3</v>
      </c>
      <c r="J10" s="13">
        <v>137974000</v>
      </c>
      <c r="K10" s="13">
        <v>0</v>
      </c>
    </row>
    <row r="11" spans="1:11" ht="12.75">
      <c r="A11" s="201" t="s">
        <v>43</v>
      </c>
      <c r="B11" s="202"/>
      <c r="C11" s="202"/>
      <c r="D11" s="202"/>
      <c r="E11" s="202"/>
      <c r="F11" s="202"/>
      <c r="G11" s="202"/>
      <c r="H11" s="202"/>
      <c r="I11" s="4">
        <v>4</v>
      </c>
      <c r="J11" s="13">
        <v>0</v>
      </c>
      <c r="K11" s="13">
        <v>0</v>
      </c>
    </row>
    <row r="12" spans="1:11" ht="12.75">
      <c r="A12" s="201" t="s">
        <v>44</v>
      </c>
      <c r="B12" s="202"/>
      <c r="C12" s="202"/>
      <c r="D12" s="202"/>
      <c r="E12" s="202"/>
      <c r="F12" s="202"/>
      <c r="G12" s="202"/>
      <c r="H12" s="202"/>
      <c r="I12" s="4">
        <v>5</v>
      </c>
      <c r="J12" s="13">
        <v>17997000</v>
      </c>
      <c r="K12" s="13">
        <v>56567188.69500501</v>
      </c>
    </row>
    <row r="13" spans="1:11" ht="12.75">
      <c r="A13" s="201" t="s">
        <v>53</v>
      </c>
      <c r="B13" s="202"/>
      <c r="C13" s="202"/>
      <c r="D13" s="202"/>
      <c r="E13" s="202"/>
      <c r="F13" s="202"/>
      <c r="G13" s="202"/>
      <c r="H13" s="202"/>
      <c r="I13" s="4">
        <v>6</v>
      </c>
      <c r="J13" s="13">
        <v>680818000</v>
      </c>
      <c r="K13" s="13">
        <v>4480459344</v>
      </c>
    </row>
    <row r="14" spans="1:11" ht="12.75">
      <c r="A14" s="207" t="s">
        <v>163</v>
      </c>
      <c r="B14" s="208"/>
      <c r="C14" s="208"/>
      <c r="D14" s="208"/>
      <c r="E14" s="208"/>
      <c r="F14" s="208"/>
      <c r="G14" s="208"/>
      <c r="H14" s="208"/>
      <c r="I14" s="4">
        <v>7</v>
      </c>
      <c r="J14" s="9">
        <f>SUM(J8:J13)</f>
        <v>645429000</v>
      </c>
      <c r="K14" s="12">
        <f>SUM(K8:K13)</f>
        <v>448599221.2601943</v>
      </c>
    </row>
    <row r="15" spans="1:11" ht="12.75">
      <c r="A15" s="201" t="s">
        <v>54</v>
      </c>
      <c r="B15" s="202"/>
      <c r="C15" s="202"/>
      <c r="D15" s="202"/>
      <c r="E15" s="202"/>
      <c r="F15" s="202"/>
      <c r="G15" s="202"/>
      <c r="H15" s="202"/>
      <c r="I15" s="4">
        <v>8</v>
      </c>
      <c r="J15" s="13">
        <v>0</v>
      </c>
      <c r="K15" s="13">
        <v>77158450.28576684</v>
      </c>
    </row>
    <row r="16" spans="1:11" ht="12.75">
      <c r="A16" s="201" t="s">
        <v>55</v>
      </c>
      <c r="B16" s="202"/>
      <c r="C16" s="202"/>
      <c r="D16" s="202"/>
      <c r="E16" s="202"/>
      <c r="F16" s="202"/>
      <c r="G16" s="202"/>
      <c r="H16" s="202"/>
      <c r="I16" s="4">
        <v>9</v>
      </c>
      <c r="J16" s="13">
        <v>264266000</v>
      </c>
      <c r="K16" s="13">
        <v>37368308</v>
      </c>
    </row>
    <row r="17" spans="1:11" ht="12.75">
      <c r="A17" s="201" t="s">
        <v>56</v>
      </c>
      <c r="B17" s="202"/>
      <c r="C17" s="202"/>
      <c r="D17" s="202"/>
      <c r="E17" s="202"/>
      <c r="F17" s="202"/>
      <c r="G17" s="202"/>
      <c r="H17" s="202"/>
      <c r="I17" s="4">
        <v>10</v>
      </c>
      <c r="J17" s="13">
        <v>0</v>
      </c>
      <c r="K17" s="13">
        <v>0</v>
      </c>
    </row>
    <row r="18" spans="1:11" ht="12.75">
      <c r="A18" s="201" t="s">
        <v>57</v>
      </c>
      <c r="B18" s="202"/>
      <c r="C18" s="202"/>
      <c r="D18" s="202"/>
      <c r="E18" s="202"/>
      <c r="F18" s="202"/>
      <c r="G18" s="202"/>
      <c r="H18" s="202"/>
      <c r="I18" s="4">
        <v>11</v>
      </c>
      <c r="J18" s="13">
        <v>78284000</v>
      </c>
      <c r="K18" s="13">
        <v>0</v>
      </c>
    </row>
    <row r="19" spans="1:11" ht="12.75">
      <c r="A19" s="207" t="s">
        <v>164</v>
      </c>
      <c r="B19" s="208"/>
      <c r="C19" s="208"/>
      <c r="D19" s="208"/>
      <c r="E19" s="208"/>
      <c r="F19" s="208"/>
      <c r="G19" s="208"/>
      <c r="H19" s="208"/>
      <c r="I19" s="4">
        <v>12</v>
      </c>
      <c r="J19" s="9">
        <f>SUM(J15:J18)</f>
        <v>342550000</v>
      </c>
      <c r="K19" s="12">
        <f>SUM(K15:K18)</f>
        <v>114526758.28576684</v>
      </c>
    </row>
    <row r="20" spans="1:11" ht="12.75">
      <c r="A20" s="207" t="s">
        <v>36</v>
      </c>
      <c r="B20" s="208"/>
      <c r="C20" s="208"/>
      <c r="D20" s="208"/>
      <c r="E20" s="208"/>
      <c r="F20" s="208"/>
      <c r="G20" s="208"/>
      <c r="H20" s="208"/>
      <c r="I20" s="4">
        <v>13</v>
      </c>
      <c r="J20" s="9">
        <f>IF(J14&gt;J19,J14-J19,0)</f>
        <v>302879000</v>
      </c>
      <c r="K20" s="12">
        <f>IF(K14&gt;K19,K14-K19,0)</f>
        <v>334072462.97442746</v>
      </c>
    </row>
    <row r="21" spans="1:11" ht="12.75">
      <c r="A21" s="207" t="s">
        <v>37</v>
      </c>
      <c r="B21" s="208"/>
      <c r="C21" s="208"/>
      <c r="D21" s="208"/>
      <c r="E21" s="208"/>
      <c r="F21" s="208"/>
      <c r="G21" s="208"/>
      <c r="H21" s="208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51" t="s">
        <v>165</v>
      </c>
      <c r="B22" s="252"/>
      <c r="C22" s="252"/>
      <c r="D22" s="252"/>
      <c r="E22" s="252"/>
      <c r="F22" s="252"/>
      <c r="G22" s="252"/>
      <c r="H22" s="252"/>
      <c r="I22" s="253"/>
      <c r="J22" s="253"/>
      <c r="K22" s="254"/>
    </row>
    <row r="23" spans="1:11" ht="12.75">
      <c r="A23" s="201" t="s">
        <v>185</v>
      </c>
      <c r="B23" s="202"/>
      <c r="C23" s="202"/>
      <c r="D23" s="202"/>
      <c r="E23" s="202"/>
      <c r="F23" s="202"/>
      <c r="G23" s="202"/>
      <c r="H23" s="202"/>
      <c r="I23" s="4">
        <v>15</v>
      </c>
      <c r="J23" s="13">
        <v>3102000</v>
      </c>
      <c r="K23" s="13">
        <v>11188269.441915996</v>
      </c>
    </row>
    <row r="24" spans="1:11" ht="12.75">
      <c r="A24" s="201" t="s">
        <v>186</v>
      </c>
      <c r="B24" s="202"/>
      <c r="C24" s="202"/>
      <c r="D24" s="202"/>
      <c r="E24" s="202"/>
      <c r="F24" s="202"/>
      <c r="G24" s="202"/>
      <c r="H24" s="202"/>
      <c r="I24" s="4">
        <v>16</v>
      </c>
      <c r="J24" s="13">
        <v>0</v>
      </c>
      <c r="K24" s="13">
        <v>0</v>
      </c>
    </row>
    <row r="25" spans="1:11" ht="12.75">
      <c r="A25" s="201" t="s">
        <v>187</v>
      </c>
      <c r="B25" s="202"/>
      <c r="C25" s="202"/>
      <c r="D25" s="202"/>
      <c r="E25" s="202"/>
      <c r="F25" s="202"/>
      <c r="G25" s="202"/>
      <c r="H25" s="202"/>
      <c r="I25" s="4">
        <v>17</v>
      </c>
      <c r="J25" s="13">
        <v>45894000</v>
      </c>
      <c r="K25" s="13">
        <v>466106.76</v>
      </c>
    </row>
    <row r="26" spans="1:11" ht="12.75">
      <c r="A26" s="201" t="s">
        <v>188</v>
      </c>
      <c r="B26" s="202"/>
      <c r="C26" s="202"/>
      <c r="D26" s="202"/>
      <c r="E26" s="202"/>
      <c r="F26" s="202"/>
      <c r="G26" s="202"/>
      <c r="H26" s="202"/>
      <c r="I26" s="4">
        <v>18</v>
      </c>
      <c r="J26" s="13">
        <v>25472000</v>
      </c>
      <c r="K26" s="13">
        <v>0</v>
      </c>
    </row>
    <row r="27" spans="1:11" ht="12.75">
      <c r="A27" s="201" t="s">
        <v>189</v>
      </c>
      <c r="B27" s="202"/>
      <c r="C27" s="202"/>
      <c r="D27" s="202"/>
      <c r="E27" s="202"/>
      <c r="F27" s="202"/>
      <c r="G27" s="202"/>
      <c r="H27" s="202"/>
      <c r="I27" s="4">
        <v>19</v>
      </c>
      <c r="J27" s="13">
        <v>1064621000</v>
      </c>
      <c r="K27" s="13">
        <v>56986725.62081233</v>
      </c>
    </row>
    <row r="28" spans="1:11" ht="12.75">
      <c r="A28" s="207" t="s">
        <v>174</v>
      </c>
      <c r="B28" s="208"/>
      <c r="C28" s="208"/>
      <c r="D28" s="208"/>
      <c r="E28" s="208"/>
      <c r="F28" s="208"/>
      <c r="G28" s="208"/>
      <c r="H28" s="208"/>
      <c r="I28" s="4">
        <v>20</v>
      </c>
      <c r="J28" s="9">
        <f>SUM(J23:J27)</f>
        <v>1139089000</v>
      </c>
      <c r="K28" s="12">
        <f>SUM(K23:K27)</f>
        <v>68641101.82272832</v>
      </c>
    </row>
    <row r="29" spans="1:16" ht="12.75">
      <c r="A29" s="201" t="s">
        <v>121</v>
      </c>
      <c r="B29" s="202"/>
      <c r="C29" s="202"/>
      <c r="D29" s="202"/>
      <c r="E29" s="202"/>
      <c r="F29" s="202"/>
      <c r="G29" s="202"/>
      <c r="H29" s="202"/>
      <c r="I29" s="4">
        <v>21</v>
      </c>
      <c r="J29" s="13">
        <v>67023000</v>
      </c>
      <c r="K29" s="13">
        <v>41229823</v>
      </c>
      <c r="L29" s="120"/>
      <c r="P29" s="120"/>
    </row>
    <row r="30" spans="1:16" ht="12.75">
      <c r="A30" s="201" t="s">
        <v>122</v>
      </c>
      <c r="B30" s="202"/>
      <c r="C30" s="202"/>
      <c r="D30" s="202"/>
      <c r="E30" s="202"/>
      <c r="F30" s="202"/>
      <c r="G30" s="202"/>
      <c r="H30" s="202"/>
      <c r="I30" s="4">
        <v>22</v>
      </c>
      <c r="J30" s="13">
        <v>40051000</v>
      </c>
      <c r="K30" s="13">
        <v>122791822</v>
      </c>
      <c r="L30" s="120"/>
      <c r="P30" s="120"/>
    </row>
    <row r="31" spans="1:11" ht="12.75">
      <c r="A31" s="201" t="s">
        <v>16</v>
      </c>
      <c r="B31" s="202"/>
      <c r="C31" s="202"/>
      <c r="D31" s="202"/>
      <c r="E31" s="202"/>
      <c r="F31" s="202"/>
      <c r="G31" s="202"/>
      <c r="H31" s="202"/>
      <c r="I31" s="4">
        <v>23</v>
      </c>
      <c r="J31" s="13">
        <v>1342490000</v>
      </c>
      <c r="K31" s="13">
        <v>179162741</v>
      </c>
    </row>
    <row r="32" spans="1:11" ht="12.75">
      <c r="A32" s="207" t="s">
        <v>5</v>
      </c>
      <c r="B32" s="208"/>
      <c r="C32" s="208"/>
      <c r="D32" s="208"/>
      <c r="E32" s="208"/>
      <c r="F32" s="208"/>
      <c r="G32" s="208"/>
      <c r="H32" s="208"/>
      <c r="I32" s="4">
        <v>24</v>
      </c>
      <c r="J32" s="9">
        <f>SUM(J29:J31)</f>
        <v>1449564000</v>
      </c>
      <c r="K32" s="12">
        <f>SUM(K29:K31)</f>
        <v>343184386</v>
      </c>
    </row>
    <row r="33" spans="1:11" ht="12.75">
      <c r="A33" s="207" t="s">
        <v>38</v>
      </c>
      <c r="B33" s="208"/>
      <c r="C33" s="208"/>
      <c r="D33" s="208"/>
      <c r="E33" s="208"/>
      <c r="F33" s="208"/>
      <c r="G33" s="208"/>
      <c r="H33" s="208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207" t="s">
        <v>39</v>
      </c>
      <c r="B34" s="208"/>
      <c r="C34" s="208"/>
      <c r="D34" s="208"/>
      <c r="E34" s="208"/>
      <c r="F34" s="208"/>
      <c r="G34" s="208"/>
      <c r="H34" s="208"/>
      <c r="I34" s="4">
        <v>26</v>
      </c>
      <c r="J34" s="9">
        <f>IF(J32&gt;J28,J32-J28,0)</f>
        <v>310475000</v>
      </c>
      <c r="K34" s="12">
        <f>IF(K32&gt;K28,K32-K28,0)</f>
        <v>274543284.17727166</v>
      </c>
    </row>
    <row r="35" spans="1:11" ht="12.75">
      <c r="A35" s="251" t="s">
        <v>166</v>
      </c>
      <c r="B35" s="252"/>
      <c r="C35" s="252"/>
      <c r="D35" s="252"/>
      <c r="E35" s="252"/>
      <c r="F35" s="252"/>
      <c r="G35" s="252"/>
      <c r="H35" s="252"/>
      <c r="I35" s="253"/>
      <c r="J35" s="253"/>
      <c r="K35" s="254"/>
    </row>
    <row r="36" spans="1:11" ht="12.75">
      <c r="A36" s="201" t="s">
        <v>180</v>
      </c>
      <c r="B36" s="202"/>
      <c r="C36" s="202"/>
      <c r="D36" s="202"/>
      <c r="E36" s="202"/>
      <c r="F36" s="202"/>
      <c r="G36" s="202"/>
      <c r="H36" s="202"/>
      <c r="I36" s="4">
        <v>27</v>
      </c>
      <c r="J36" s="13">
        <v>0</v>
      </c>
      <c r="K36" s="13">
        <v>0</v>
      </c>
    </row>
    <row r="37" spans="1:11" ht="12.75">
      <c r="A37" s="201" t="s">
        <v>29</v>
      </c>
      <c r="B37" s="202"/>
      <c r="C37" s="202"/>
      <c r="D37" s="202"/>
      <c r="E37" s="202"/>
      <c r="F37" s="202"/>
      <c r="G37" s="202"/>
      <c r="H37" s="202"/>
      <c r="I37" s="4">
        <v>28</v>
      </c>
      <c r="J37" s="13">
        <v>636710000</v>
      </c>
      <c r="K37" s="13">
        <v>410252317.895867</v>
      </c>
    </row>
    <row r="38" spans="1:11" ht="12.75">
      <c r="A38" s="201" t="s">
        <v>30</v>
      </c>
      <c r="B38" s="202"/>
      <c r="C38" s="202"/>
      <c r="D38" s="202"/>
      <c r="E38" s="202"/>
      <c r="F38" s="202"/>
      <c r="G38" s="202"/>
      <c r="H38" s="202"/>
      <c r="I38" s="4">
        <v>29</v>
      </c>
      <c r="J38" s="13">
        <v>0</v>
      </c>
      <c r="K38" s="13">
        <v>0</v>
      </c>
    </row>
    <row r="39" spans="1:11" ht="12.75">
      <c r="A39" s="207" t="s">
        <v>70</v>
      </c>
      <c r="B39" s="208"/>
      <c r="C39" s="208"/>
      <c r="D39" s="208"/>
      <c r="E39" s="208"/>
      <c r="F39" s="208"/>
      <c r="G39" s="208"/>
      <c r="H39" s="208"/>
      <c r="I39" s="4">
        <v>30</v>
      </c>
      <c r="J39" s="9">
        <f>SUM(J36:J38)</f>
        <v>636710000</v>
      </c>
      <c r="K39" s="12">
        <f>SUM(K36:K38)</f>
        <v>410252317.895867</v>
      </c>
    </row>
    <row r="40" spans="1:11" ht="12.75">
      <c r="A40" s="201" t="s">
        <v>31</v>
      </c>
      <c r="B40" s="202"/>
      <c r="C40" s="202"/>
      <c r="D40" s="202"/>
      <c r="E40" s="202"/>
      <c r="F40" s="202"/>
      <c r="G40" s="202"/>
      <c r="H40" s="202"/>
      <c r="I40" s="4">
        <v>31</v>
      </c>
      <c r="J40" s="13">
        <v>582857000</v>
      </c>
      <c r="K40" s="13">
        <v>151757672.83591202</v>
      </c>
    </row>
    <row r="41" spans="1:11" ht="12.75">
      <c r="A41" s="201" t="s">
        <v>32</v>
      </c>
      <c r="B41" s="202"/>
      <c r="C41" s="202"/>
      <c r="D41" s="202"/>
      <c r="E41" s="202"/>
      <c r="F41" s="202"/>
      <c r="G41" s="202"/>
      <c r="H41" s="202"/>
      <c r="I41" s="4">
        <v>32</v>
      </c>
      <c r="J41" s="13">
        <v>48611000</v>
      </c>
      <c r="K41" s="13">
        <v>0</v>
      </c>
    </row>
    <row r="42" spans="1:11" ht="12.75">
      <c r="A42" s="201" t="s">
        <v>33</v>
      </c>
      <c r="B42" s="202"/>
      <c r="C42" s="202"/>
      <c r="D42" s="202"/>
      <c r="E42" s="202"/>
      <c r="F42" s="202"/>
      <c r="G42" s="202"/>
      <c r="H42" s="202"/>
      <c r="I42" s="4">
        <v>33</v>
      </c>
      <c r="J42" s="13">
        <v>12000</v>
      </c>
      <c r="K42" s="13">
        <v>0</v>
      </c>
    </row>
    <row r="43" spans="1:11" ht="12.75">
      <c r="A43" s="201" t="s">
        <v>34</v>
      </c>
      <c r="B43" s="202"/>
      <c r="C43" s="202"/>
      <c r="D43" s="202"/>
      <c r="E43" s="202"/>
      <c r="F43" s="202"/>
      <c r="G43" s="202"/>
      <c r="H43" s="202"/>
      <c r="I43" s="4">
        <v>34</v>
      </c>
      <c r="J43" s="13">
        <v>0</v>
      </c>
      <c r="K43" s="13">
        <v>0</v>
      </c>
    </row>
    <row r="44" spans="1:11" ht="12.75">
      <c r="A44" s="201" t="s">
        <v>35</v>
      </c>
      <c r="B44" s="202"/>
      <c r="C44" s="202"/>
      <c r="D44" s="202"/>
      <c r="E44" s="202"/>
      <c r="F44" s="202"/>
      <c r="G44" s="202"/>
      <c r="H44" s="202"/>
      <c r="I44" s="4">
        <v>35</v>
      </c>
      <c r="J44" s="13">
        <v>0</v>
      </c>
      <c r="K44" s="13">
        <v>106726637.766739</v>
      </c>
    </row>
    <row r="45" spans="1:11" ht="12.75">
      <c r="A45" s="207" t="s">
        <v>71</v>
      </c>
      <c r="B45" s="208"/>
      <c r="C45" s="208"/>
      <c r="D45" s="208"/>
      <c r="E45" s="208"/>
      <c r="F45" s="208"/>
      <c r="G45" s="208"/>
      <c r="H45" s="208"/>
      <c r="I45" s="4">
        <v>36</v>
      </c>
      <c r="J45" s="9">
        <f>SUM(J40:J44)</f>
        <v>631480000</v>
      </c>
      <c r="K45" s="12">
        <f>SUM(K40:K44)</f>
        <v>258484310.602651</v>
      </c>
    </row>
    <row r="46" spans="1:11" ht="12.75">
      <c r="A46" s="207" t="s">
        <v>17</v>
      </c>
      <c r="B46" s="208"/>
      <c r="C46" s="208"/>
      <c r="D46" s="208"/>
      <c r="E46" s="208"/>
      <c r="F46" s="208"/>
      <c r="G46" s="208"/>
      <c r="H46" s="208"/>
      <c r="I46" s="4">
        <v>37</v>
      </c>
      <c r="J46" s="9">
        <f>IF(J39&gt;J45,J39-J45,0)</f>
        <v>5230000</v>
      </c>
      <c r="K46" s="12">
        <f>IF(K39&gt;K45,K39-K45,0)</f>
        <v>151768007.293216</v>
      </c>
    </row>
    <row r="47" spans="1:11" ht="12.75">
      <c r="A47" s="207" t="s">
        <v>18</v>
      </c>
      <c r="B47" s="208"/>
      <c r="C47" s="208"/>
      <c r="D47" s="208"/>
      <c r="E47" s="208"/>
      <c r="F47" s="208"/>
      <c r="G47" s="208"/>
      <c r="H47" s="208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201" t="s">
        <v>72</v>
      </c>
      <c r="B48" s="202"/>
      <c r="C48" s="202"/>
      <c r="D48" s="202"/>
      <c r="E48" s="202"/>
      <c r="F48" s="202"/>
      <c r="G48" s="202"/>
      <c r="H48" s="202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211297186.0903718</v>
      </c>
    </row>
    <row r="49" spans="1:11" ht="12.75">
      <c r="A49" s="201" t="s">
        <v>73</v>
      </c>
      <c r="B49" s="202"/>
      <c r="C49" s="202"/>
      <c r="D49" s="202"/>
      <c r="E49" s="202"/>
      <c r="F49" s="202"/>
      <c r="G49" s="202"/>
      <c r="H49" s="202"/>
      <c r="I49" s="4">
        <v>40</v>
      </c>
      <c r="J49" s="9">
        <f>IF(J21-J20+J34-J33+J47-J46&gt;0,J21-J20+J34-J33+J47-J46,0)</f>
        <v>2366000</v>
      </c>
      <c r="K49" s="12">
        <f>IF(K21-K20+K34-K33+K47-K46&gt;0,K21-K20+K34-K33+K47-K46,0)</f>
        <v>0</v>
      </c>
    </row>
    <row r="50" spans="1:11" ht="12.75">
      <c r="A50" s="201" t="s">
        <v>167</v>
      </c>
      <c r="B50" s="202"/>
      <c r="C50" s="202"/>
      <c r="D50" s="202"/>
      <c r="E50" s="202"/>
      <c r="F50" s="202"/>
      <c r="G50" s="202"/>
      <c r="H50" s="202"/>
      <c r="I50" s="4">
        <v>41</v>
      </c>
      <c r="J50" s="13">
        <v>24008000</v>
      </c>
      <c r="K50" s="13">
        <v>21642084</v>
      </c>
    </row>
    <row r="51" spans="1:11" ht="12.75">
      <c r="A51" s="201" t="s">
        <v>182</v>
      </c>
      <c r="B51" s="202"/>
      <c r="C51" s="202"/>
      <c r="D51" s="202"/>
      <c r="E51" s="202"/>
      <c r="F51" s="202"/>
      <c r="G51" s="202"/>
      <c r="H51" s="202"/>
      <c r="I51" s="4">
        <v>42</v>
      </c>
      <c r="J51" s="13">
        <v>0</v>
      </c>
      <c r="K51" s="13">
        <v>211297186</v>
      </c>
    </row>
    <row r="52" spans="1:11" ht="12.75">
      <c r="A52" s="201" t="s">
        <v>183</v>
      </c>
      <c r="B52" s="202"/>
      <c r="C52" s="202"/>
      <c r="D52" s="202"/>
      <c r="E52" s="202"/>
      <c r="F52" s="202"/>
      <c r="G52" s="202"/>
      <c r="H52" s="202"/>
      <c r="I52" s="4">
        <v>43</v>
      </c>
      <c r="J52" s="13">
        <v>2366000</v>
      </c>
      <c r="K52" s="13">
        <v>0</v>
      </c>
    </row>
    <row r="53" spans="1:11" ht="12.75">
      <c r="A53" s="204" t="s">
        <v>184</v>
      </c>
      <c r="B53" s="205"/>
      <c r="C53" s="205"/>
      <c r="D53" s="205"/>
      <c r="E53" s="205"/>
      <c r="F53" s="205"/>
      <c r="G53" s="205"/>
      <c r="H53" s="205"/>
      <c r="I53" s="7">
        <v>44</v>
      </c>
      <c r="J53" s="10">
        <f>J50+J51-J52</f>
        <v>21642000</v>
      </c>
      <c r="K53" s="18">
        <f>K50+K51-K52</f>
        <v>232939270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55" t="s">
        <v>205</v>
      </c>
      <c r="B1" s="256"/>
      <c r="C1" s="256"/>
      <c r="D1" s="256"/>
      <c r="E1" s="256"/>
      <c r="F1" s="256"/>
      <c r="G1" s="256"/>
      <c r="H1" s="256"/>
      <c r="I1" s="256"/>
      <c r="J1" s="257"/>
      <c r="K1" s="270"/>
    </row>
    <row r="2" spans="1:11" ht="12.75">
      <c r="A2" s="259" t="s">
        <v>6</v>
      </c>
      <c r="B2" s="260"/>
      <c r="C2" s="260"/>
      <c r="D2" s="260"/>
      <c r="E2" s="260"/>
      <c r="F2" s="260"/>
      <c r="G2" s="260"/>
      <c r="H2" s="260"/>
      <c r="I2" s="260"/>
      <c r="J2" s="257"/>
      <c r="K2" s="258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61" t="s">
        <v>7</v>
      </c>
      <c r="B4" s="262"/>
      <c r="C4" s="262"/>
      <c r="D4" s="262"/>
      <c r="E4" s="262"/>
      <c r="F4" s="262"/>
      <c r="G4" s="262"/>
      <c r="H4" s="262"/>
      <c r="I4" s="262"/>
      <c r="J4" s="262"/>
      <c r="K4" s="263"/>
    </row>
    <row r="5" spans="1:11" ht="24" thickBot="1">
      <c r="A5" s="264" t="s">
        <v>61</v>
      </c>
      <c r="B5" s="264"/>
      <c r="C5" s="264"/>
      <c r="D5" s="264"/>
      <c r="E5" s="264"/>
      <c r="F5" s="264"/>
      <c r="G5" s="264"/>
      <c r="H5" s="264"/>
      <c r="I5" s="87" t="s">
        <v>290</v>
      </c>
      <c r="J5" s="88" t="s">
        <v>156</v>
      </c>
      <c r="K5" s="88" t="s">
        <v>157</v>
      </c>
    </row>
    <row r="6" spans="1:11" ht="12.75">
      <c r="A6" s="265">
        <v>1</v>
      </c>
      <c r="B6" s="265"/>
      <c r="C6" s="265"/>
      <c r="D6" s="265"/>
      <c r="E6" s="265"/>
      <c r="F6" s="265"/>
      <c r="G6" s="265"/>
      <c r="H6" s="265"/>
      <c r="I6" s="89">
        <v>2</v>
      </c>
      <c r="J6" s="90" t="s">
        <v>294</v>
      </c>
      <c r="K6" s="90" t="s">
        <v>295</v>
      </c>
    </row>
    <row r="7" spans="1:11" ht="12.75">
      <c r="A7" s="251" t="s">
        <v>162</v>
      </c>
      <c r="B7" s="252"/>
      <c r="C7" s="252"/>
      <c r="D7" s="252"/>
      <c r="E7" s="252"/>
      <c r="F7" s="252"/>
      <c r="G7" s="252"/>
      <c r="H7" s="252"/>
      <c r="I7" s="253"/>
      <c r="J7" s="253"/>
      <c r="K7" s="254"/>
    </row>
    <row r="8" spans="1:11" ht="12.75">
      <c r="A8" s="201" t="s">
        <v>207</v>
      </c>
      <c r="B8" s="202"/>
      <c r="C8" s="202"/>
      <c r="D8" s="202"/>
      <c r="E8" s="202"/>
      <c r="F8" s="202"/>
      <c r="G8" s="202"/>
      <c r="H8" s="202"/>
      <c r="I8" s="4">
        <v>1</v>
      </c>
      <c r="J8" s="8"/>
      <c r="K8" s="13"/>
    </row>
    <row r="9" spans="1:11" ht="12.75">
      <c r="A9" s="201" t="s">
        <v>125</v>
      </c>
      <c r="B9" s="202"/>
      <c r="C9" s="202"/>
      <c r="D9" s="202"/>
      <c r="E9" s="202"/>
      <c r="F9" s="202"/>
      <c r="G9" s="202"/>
      <c r="H9" s="202"/>
      <c r="I9" s="4">
        <v>2</v>
      </c>
      <c r="J9" s="8"/>
      <c r="K9" s="13"/>
    </row>
    <row r="10" spans="1:11" ht="12.75">
      <c r="A10" s="201" t="s">
        <v>126</v>
      </c>
      <c r="B10" s="202"/>
      <c r="C10" s="202"/>
      <c r="D10" s="202"/>
      <c r="E10" s="202"/>
      <c r="F10" s="202"/>
      <c r="G10" s="202"/>
      <c r="H10" s="202"/>
      <c r="I10" s="4">
        <v>3</v>
      </c>
      <c r="J10" s="8"/>
      <c r="K10" s="13"/>
    </row>
    <row r="11" spans="1:11" ht="12.75">
      <c r="A11" s="201" t="s">
        <v>127</v>
      </c>
      <c r="B11" s="202"/>
      <c r="C11" s="202"/>
      <c r="D11" s="202"/>
      <c r="E11" s="202"/>
      <c r="F11" s="202"/>
      <c r="G11" s="202"/>
      <c r="H11" s="202"/>
      <c r="I11" s="4">
        <v>4</v>
      </c>
      <c r="J11" s="8"/>
      <c r="K11" s="13"/>
    </row>
    <row r="12" spans="1:11" ht="12.75">
      <c r="A12" s="201" t="s">
        <v>128</v>
      </c>
      <c r="B12" s="202"/>
      <c r="C12" s="202"/>
      <c r="D12" s="202"/>
      <c r="E12" s="202"/>
      <c r="F12" s="202"/>
      <c r="G12" s="202"/>
      <c r="H12" s="202"/>
      <c r="I12" s="4">
        <v>5</v>
      </c>
      <c r="J12" s="8"/>
      <c r="K12" s="13"/>
    </row>
    <row r="13" spans="1:11" ht="12.75">
      <c r="A13" s="207" t="s">
        <v>206</v>
      </c>
      <c r="B13" s="208"/>
      <c r="C13" s="208"/>
      <c r="D13" s="208"/>
      <c r="E13" s="208"/>
      <c r="F13" s="208"/>
      <c r="G13" s="208"/>
      <c r="H13" s="208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201" t="s">
        <v>129</v>
      </c>
      <c r="B14" s="202"/>
      <c r="C14" s="202"/>
      <c r="D14" s="202"/>
      <c r="E14" s="202"/>
      <c r="F14" s="202"/>
      <c r="G14" s="202"/>
      <c r="H14" s="202"/>
      <c r="I14" s="4">
        <v>7</v>
      </c>
      <c r="J14" s="8"/>
      <c r="K14" s="13"/>
    </row>
    <row r="15" spans="1:11" ht="12.75">
      <c r="A15" s="201" t="s">
        <v>130</v>
      </c>
      <c r="B15" s="202"/>
      <c r="C15" s="202"/>
      <c r="D15" s="202"/>
      <c r="E15" s="202"/>
      <c r="F15" s="202"/>
      <c r="G15" s="202"/>
      <c r="H15" s="202"/>
      <c r="I15" s="4">
        <v>8</v>
      </c>
      <c r="J15" s="8"/>
      <c r="K15" s="13"/>
    </row>
    <row r="16" spans="1:11" ht="12.75">
      <c r="A16" s="201" t="s">
        <v>131</v>
      </c>
      <c r="B16" s="202"/>
      <c r="C16" s="202"/>
      <c r="D16" s="202"/>
      <c r="E16" s="202"/>
      <c r="F16" s="202"/>
      <c r="G16" s="202"/>
      <c r="H16" s="202"/>
      <c r="I16" s="4">
        <v>9</v>
      </c>
      <c r="J16" s="8"/>
      <c r="K16" s="13"/>
    </row>
    <row r="17" spans="1:11" ht="12.75">
      <c r="A17" s="201" t="s">
        <v>132</v>
      </c>
      <c r="B17" s="202"/>
      <c r="C17" s="202"/>
      <c r="D17" s="202"/>
      <c r="E17" s="202"/>
      <c r="F17" s="202"/>
      <c r="G17" s="202"/>
      <c r="H17" s="202"/>
      <c r="I17" s="4">
        <v>10</v>
      </c>
      <c r="J17" s="8"/>
      <c r="K17" s="13"/>
    </row>
    <row r="18" spans="1:11" ht="12.75">
      <c r="A18" s="201" t="s">
        <v>133</v>
      </c>
      <c r="B18" s="202"/>
      <c r="C18" s="202"/>
      <c r="D18" s="202"/>
      <c r="E18" s="202"/>
      <c r="F18" s="202"/>
      <c r="G18" s="202"/>
      <c r="H18" s="202"/>
      <c r="I18" s="4">
        <v>11</v>
      </c>
      <c r="J18" s="8"/>
      <c r="K18" s="13"/>
    </row>
    <row r="19" spans="1:11" ht="12.75">
      <c r="A19" s="201" t="s">
        <v>134</v>
      </c>
      <c r="B19" s="202"/>
      <c r="C19" s="202"/>
      <c r="D19" s="202"/>
      <c r="E19" s="202"/>
      <c r="F19" s="202"/>
      <c r="G19" s="202"/>
      <c r="H19" s="202"/>
      <c r="I19" s="4">
        <v>12</v>
      </c>
      <c r="J19" s="8"/>
      <c r="K19" s="13"/>
    </row>
    <row r="20" spans="1:11" ht="12.75">
      <c r="A20" s="207" t="s">
        <v>47</v>
      </c>
      <c r="B20" s="208"/>
      <c r="C20" s="208"/>
      <c r="D20" s="208"/>
      <c r="E20" s="208"/>
      <c r="F20" s="208"/>
      <c r="G20" s="208"/>
      <c r="H20" s="208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7" t="s">
        <v>111</v>
      </c>
      <c r="B21" s="266"/>
      <c r="C21" s="266"/>
      <c r="D21" s="266"/>
      <c r="E21" s="266"/>
      <c r="F21" s="266"/>
      <c r="G21" s="266"/>
      <c r="H21" s="267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13" t="s">
        <v>112</v>
      </c>
      <c r="B22" s="268"/>
      <c r="C22" s="268"/>
      <c r="D22" s="268"/>
      <c r="E22" s="268"/>
      <c r="F22" s="268"/>
      <c r="G22" s="268"/>
      <c r="H22" s="269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1" t="s">
        <v>165</v>
      </c>
      <c r="B23" s="252"/>
      <c r="C23" s="252"/>
      <c r="D23" s="252"/>
      <c r="E23" s="252"/>
      <c r="F23" s="252"/>
      <c r="G23" s="252"/>
      <c r="H23" s="252"/>
      <c r="I23" s="253"/>
      <c r="J23" s="253"/>
      <c r="K23" s="254"/>
    </row>
    <row r="24" spans="1:11" ht="12.75">
      <c r="A24" s="201" t="s">
        <v>171</v>
      </c>
      <c r="B24" s="202"/>
      <c r="C24" s="202"/>
      <c r="D24" s="202"/>
      <c r="E24" s="202"/>
      <c r="F24" s="202"/>
      <c r="G24" s="202"/>
      <c r="H24" s="202"/>
      <c r="I24" s="4">
        <v>16</v>
      </c>
      <c r="J24" s="8"/>
      <c r="K24" s="13"/>
    </row>
    <row r="25" spans="1:11" ht="12.75">
      <c r="A25" s="201" t="s">
        <v>172</v>
      </c>
      <c r="B25" s="202"/>
      <c r="C25" s="202"/>
      <c r="D25" s="202"/>
      <c r="E25" s="202"/>
      <c r="F25" s="202"/>
      <c r="G25" s="202"/>
      <c r="H25" s="202"/>
      <c r="I25" s="4">
        <v>17</v>
      </c>
      <c r="J25" s="8"/>
      <c r="K25" s="13"/>
    </row>
    <row r="26" spans="1:11" ht="12.75">
      <c r="A26" s="201" t="s">
        <v>48</v>
      </c>
      <c r="B26" s="202"/>
      <c r="C26" s="202"/>
      <c r="D26" s="202"/>
      <c r="E26" s="202"/>
      <c r="F26" s="202"/>
      <c r="G26" s="202"/>
      <c r="H26" s="202"/>
      <c r="I26" s="4">
        <v>18</v>
      </c>
      <c r="J26" s="8"/>
      <c r="K26" s="13"/>
    </row>
    <row r="27" spans="1:11" ht="12.75">
      <c r="A27" s="201" t="s">
        <v>49</v>
      </c>
      <c r="B27" s="202"/>
      <c r="C27" s="202"/>
      <c r="D27" s="202"/>
      <c r="E27" s="202"/>
      <c r="F27" s="202"/>
      <c r="G27" s="202"/>
      <c r="H27" s="202"/>
      <c r="I27" s="4">
        <v>19</v>
      </c>
      <c r="J27" s="8"/>
      <c r="K27" s="13"/>
    </row>
    <row r="28" spans="1:11" ht="12.75">
      <c r="A28" s="201" t="s">
        <v>173</v>
      </c>
      <c r="B28" s="202"/>
      <c r="C28" s="202"/>
      <c r="D28" s="202"/>
      <c r="E28" s="202"/>
      <c r="F28" s="202"/>
      <c r="G28" s="202"/>
      <c r="H28" s="202"/>
      <c r="I28" s="4">
        <v>20</v>
      </c>
      <c r="J28" s="8"/>
      <c r="K28" s="13"/>
    </row>
    <row r="29" spans="1:11" ht="12.75">
      <c r="A29" s="207" t="s">
        <v>119</v>
      </c>
      <c r="B29" s="208"/>
      <c r="C29" s="208"/>
      <c r="D29" s="208"/>
      <c r="E29" s="208"/>
      <c r="F29" s="208"/>
      <c r="G29" s="208"/>
      <c r="H29" s="208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201" t="s">
        <v>2</v>
      </c>
      <c r="B30" s="202"/>
      <c r="C30" s="202"/>
      <c r="D30" s="202"/>
      <c r="E30" s="202"/>
      <c r="F30" s="202"/>
      <c r="G30" s="202"/>
      <c r="H30" s="202"/>
      <c r="I30" s="4">
        <v>22</v>
      </c>
      <c r="J30" s="8"/>
      <c r="K30" s="13"/>
    </row>
    <row r="31" spans="1:11" ht="12.75">
      <c r="A31" s="201" t="s">
        <v>3</v>
      </c>
      <c r="B31" s="202"/>
      <c r="C31" s="202"/>
      <c r="D31" s="202"/>
      <c r="E31" s="202"/>
      <c r="F31" s="202"/>
      <c r="G31" s="202"/>
      <c r="H31" s="202"/>
      <c r="I31" s="4">
        <v>23</v>
      </c>
      <c r="J31" s="8"/>
      <c r="K31" s="13"/>
    </row>
    <row r="32" spans="1:11" ht="12.75">
      <c r="A32" s="201" t="s">
        <v>4</v>
      </c>
      <c r="B32" s="202"/>
      <c r="C32" s="202"/>
      <c r="D32" s="202"/>
      <c r="E32" s="202"/>
      <c r="F32" s="202"/>
      <c r="G32" s="202"/>
      <c r="H32" s="202"/>
      <c r="I32" s="4">
        <v>24</v>
      </c>
      <c r="J32" s="8"/>
      <c r="K32" s="13"/>
    </row>
    <row r="33" spans="1:11" ht="12.75">
      <c r="A33" s="207" t="s">
        <v>50</v>
      </c>
      <c r="B33" s="208"/>
      <c r="C33" s="208"/>
      <c r="D33" s="208"/>
      <c r="E33" s="208"/>
      <c r="F33" s="208"/>
      <c r="G33" s="208"/>
      <c r="H33" s="208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7" t="s">
        <v>113</v>
      </c>
      <c r="B34" s="208"/>
      <c r="C34" s="208"/>
      <c r="D34" s="208"/>
      <c r="E34" s="208"/>
      <c r="F34" s="208"/>
      <c r="G34" s="208"/>
      <c r="H34" s="208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7" t="s">
        <v>114</v>
      </c>
      <c r="B35" s="208"/>
      <c r="C35" s="208"/>
      <c r="D35" s="208"/>
      <c r="E35" s="208"/>
      <c r="F35" s="208"/>
      <c r="G35" s="208"/>
      <c r="H35" s="208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1" t="s">
        <v>166</v>
      </c>
      <c r="B36" s="252"/>
      <c r="C36" s="252"/>
      <c r="D36" s="252"/>
      <c r="E36" s="252"/>
      <c r="F36" s="252"/>
      <c r="G36" s="252"/>
      <c r="H36" s="252"/>
      <c r="I36" s="253">
        <v>0</v>
      </c>
      <c r="J36" s="253"/>
      <c r="K36" s="254"/>
    </row>
    <row r="37" spans="1:11" ht="12.75">
      <c r="A37" s="201" t="s">
        <v>180</v>
      </c>
      <c r="B37" s="202"/>
      <c r="C37" s="202"/>
      <c r="D37" s="202"/>
      <c r="E37" s="202"/>
      <c r="F37" s="202"/>
      <c r="G37" s="202"/>
      <c r="H37" s="202"/>
      <c r="I37" s="4">
        <v>28</v>
      </c>
      <c r="J37" s="8"/>
      <c r="K37" s="13"/>
    </row>
    <row r="38" spans="1:11" ht="12.75">
      <c r="A38" s="201" t="s">
        <v>29</v>
      </c>
      <c r="B38" s="202"/>
      <c r="C38" s="202"/>
      <c r="D38" s="202"/>
      <c r="E38" s="202"/>
      <c r="F38" s="202"/>
      <c r="G38" s="202"/>
      <c r="H38" s="202"/>
      <c r="I38" s="4">
        <v>29</v>
      </c>
      <c r="J38" s="8"/>
      <c r="K38" s="13"/>
    </row>
    <row r="39" spans="1:11" ht="12.75">
      <c r="A39" s="201" t="s">
        <v>30</v>
      </c>
      <c r="B39" s="202"/>
      <c r="C39" s="202"/>
      <c r="D39" s="202"/>
      <c r="E39" s="202"/>
      <c r="F39" s="202"/>
      <c r="G39" s="202"/>
      <c r="H39" s="202"/>
      <c r="I39" s="4">
        <v>30</v>
      </c>
      <c r="J39" s="8"/>
      <c r="K39" s="13"/>
    </row>
    <row r="40" spans="1:11" ht="12.75">
      <c r="A40" s="207" t="s">
        <v>51</v>
      </c>
      <c r="B40" s="208"/>
      <c r="C40" s="208"/>
      <c r="D40" s="208"/>
      <c r="E40" s="208"/>
      <c r="F40" s="208"/>
      <c r="G40" s="208"/>
      <c r="H40" s="208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201" t="s">
        <v>31</v>
      </c>
      <c r="B41" s="202"/>
      <c r="C41" s="202"/>
      <c r="D41" s="202"/>
      <c r="E41" s="202"/>
      <c r="F41" s="202"/>
      <c r="G41" s="202"/>
      <c r="H41" s="202"/>
      <c r="I41" s="4">
        <v>32</v>
      </c>
      <c r="J41" s="8"/>
      <c r="K41" s="13"/>
    </row>
    <row r="42" spans="1:11" ht="12.75">
      <c r="A42" s="201" t="s">
        <v>32</v>
      </c>
      <c r="B42" s="202"/>
      <c r="C42" s="202"/>
      <c r="D42" s="202"/>
      <c r="E42" s="202"/>
      <c r="F42" s="202"/>
      <c r="G42" s="202"/>
      <c r="H42" s="202"/>
      <c r="I42" s="4">
        <v>33</v>
      </c>
      <c r="J42" s="8"/>
      <c r="K42" s="13"/>
    </row>
    <row r="43" spans="1:11" ht="12.75">
      <c r="A43" s="201" t="s">
        <v>33</v>
      </c>
      <c r="B43" s="202"/>
      <c r="C43" s="202"/>
      <c r="D43" s="202"/>
      <c r="E43" s="202"/>
      <c r="F43" s="202"/>
      <c r="G43" s="202"/>
      <c r="H43" s="202"/>
      <c r="I43" s="4">
        <v>34</v>
      </c>
      <c r="J43" s="8"/>
      <c r="K43" s="13"/>
    </row>
    <row r="44" spans="1:11" ht="12.75">
      <c r="A44" s="201" t="s">
        <v>34</v>
      </c>
      <c r="B44" s="202"/>
      <c r="C44" s="202"/>
      <c r="D44" s="202"/>
      <c r="E44" s="202"/>
      <c r="F44" s="202"/>
      <c r="G44" s="202"/>
      <c r="H44" s="202"/>
      <c r="I44" s="4">
        <v>35</v>
      </c>
      <c r="J44" s="8"/>
      <c r="K44" s="13"/>
    </row>
    <row r="45" spans="1:11" ht="12.75">
      <c r="A45" s="201" t="s">
        <v>35</v>
      </c>
      <c r="B45" s="202"/>
      <c r="C45" s="202"/>
      <c r="D45" s="202"/>
      <c r="E45" s="202"/>
      <c r="F45" s="202"/>
      <c r="G45" s="202"/>
      <c r="H45" s="202"/>
      <c r="I45" s="4">
        <v>36</v>
      </c>
      <c r="J45" s="8"/>
      <c r="K45" s="13"/>
    </row>
    <row r="46" spans="1:11" ht="12.75">
      <c r="A46" s="207" t="s">
        <v>154</v>
      </c>
      <c r="B46" s="208"/>
      <c r="C46" s="208"/>
      <c r="D46" s="208"/>
      <c r="E46" s="208"/>
      <c r="F46" s="208"/>
      <c r="G46" s="208"/>
      <c r="H46" s="208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7" t="s">
        <v>168</v>
      </c>
      <c r="B47" s="208"/>
      <c r="C47" s="208"/>
      <c r="D47" s="208"/>
      <c r="E47" s="208"/>
      <c r="F47" s="208"/>
      <c r="G47" s="208"/>
      <c r="H47" s="208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7" t="s">
        <v>169</v>
      </c>
      <c r="B48" s="208"/>
      <c r="C48" s="208"/>
      <c r="D48" s="208"/>
      <c r="E48" s="208"/>
      <c r="F48" s="208"/>
      <c r="G48" s="208"/>
      <c r="H48" s="208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7" t="s">
        <v>155</v>
      </c>
      <c r="B49" s="208"/>
      <c r="C49" s="208"/>
      <c r="D49" s="208"/>
      <c r="E49" s="208"/>
      <c r="F49" s="208"/>
      <c r="G49" s="208"/>
      <c r="H49" s="208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7" t="s">
        <v>15</v>
      </c>
      <c r="B50" s="208"/>
      <c r="C50" s="208"/>
      <c r="D50" s="208"/>
      <c r="E50" s="208"/>
      <c r="F50" s="208"/>
      <c r="G50" s="208"/>
      <c r="H50" s="208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7" t="s">
        <v>167</v>
      </c>
      <c r="B51" s="208"/>
      <c r="C51" s="208"/>
      <c r="D51" s="208"/>
      <c r="E51" s="208"/>
      <c r="F51" s="208"/>
      <c r="G51" s="208"/>
      <c r="H51" s="208"/>
      <c r="I51" s="4">
        <v>42</v>
      </c>
      <c r="J51" s="8"/>
      <c r="K51" s="13"/>
    </row>
    <row r="52" spans="1:11" ht="12.75">
      <c r="A52" s="207" t="s">
        <v>182</v>
      </c>
      <c r="B52" s="208"/>
      <c r="C52" s="208"/>
      <c r="D52" s="208"/>
      <c r="E52" s="208"/>
      <c r="F52" s="208"/>
      <c r="G52" s="208"/>
      <c r="H52" s="208"/>
      <c r="I52" s="4">
        <v>43</v>
      </c>
      <c r="J52" s="8"/>
      <c r="K52" s="13"/>
    </row>
    <row r="53" spans="1:11" ht="12.75">
      <c r="A53" s="207" t="s">
        <v>183</v>
      </c>
      <c r="B53" s="208"/>
      <c r="C53" s="208"/>
      <c r="D53" s="208"/>
      <c r="E53" s="208"/>
      <c r="F53" s="208"/>
      <c r="G53" s="208"/>
      <c r="H53" s="208"/>
      <c r="I53" s="4">
        <v>44</v>
      </c>
      <c r="J53" s="8"/>
      <c r="K53" s="13"/>
    </row>
    <row r="54" spans="1:11" ht="12.75">
      <c r="A54" s="213" t="s">
        <v>184</v>
      </c>
      <c r="B54" s="214"/>
      <c r="C54" s="214"/>
      <c r="D54" s="214"/>
      <c r="E54" s="214"/>
      <c r="F54" s="214"/>
      <c r="G54" s="214"/>
      <c r="H54" s="214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10" zoomScaleSheetLayoutView="110" zoomScalePageLayoutView="0" workbookViewId="0" topLeftCell="A1">
      <selection activeCell="K23" activeCellId="1" sqref="J14 K23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0" width="11.140625" style="98" bestFit="1" customWidth="1"/>
    <col min="11" max="11" width="11.7109375" style="98" bestFit="1" customWidth="1"/>
    <col min="12" max="13" width="13.7109375" style="98" bestFit="1" customWidth="1"/>
    <col min="14" max="16384" width="9.140625" style="98" customWidth="1"/>
  </cols>
  <sheetData>
    <row r="1" spans="1:12" ht="12.75">
      <c r="A1" s="286" t="s">
        <v>292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97"/>
    </row>
    <row r="2" spans="1:12" ht="15.75">
      <c r="A2" s="95"/>
      <c r="B2" s="96"/>
      <c r="C2" s="273" t="s">
        <v>293</v>
      </c>
      <c r="D2" s="273"/>
      <c r="E2" s="100">
        <v>42736</v>
      </c>
      <c r="F2" s="99" t="s">
        <v>258</v>
      </c>
      <c r="G2" s="274">
        <v>43100</v>
      </c>
      <c r="H2" s="275"/>
      <c r="I2" s="96"/>
      <c r="J2" s="96"/>
      <c r="K2" s="96"/>
      <c r="L2" s="101"/>
    </row>
    <row r="3" spans="1:11" ht="24" thickBot="1">
      <c r="A3" s="276" t="s">
        <v>61</v>
      </c>
      <c r="B3" s="276"/>
      <c r="C3" s="276"/>
      <c r="D3" s="276"/>
      <c r="E3" s="276"/>
      <c r="F3" s="276"/>
      <c r="G3" s="276"/>
      <c r="H3" s="276"/>
      <c r="I3" s="102" t="s">
        <v>316</v>
      </c>
      <c r="J3" s="103" t="s">
        <v>156</v>
      </c>
      <c r="K3" s="103" t="s">
        <v>157</v>
      </c>
    </row>
    <row r="4" spans="1:11" ht="12.75">
      <c r="A4" s="277">
        <v>1</v>
      </c>
      <c r="B4" s="277"/>
      <c r="C4" s="277"/>
      <c r="D4" s="277"/>
      <c r="E4" s="277"/>
      <c r="F4" s="277"/>
      <c r="G4" s="277"/>
      <c r="H4" s="277"/>
      <c r="I4" s="105">
        <v>2</v>
      </c>
      <c r="J4" s="104" t="s">
        <v>294</v>
      </c>
      <c r="K4" s="104" t="s">
        <v>295</v>
      </c>
    </row>
    <row r="5" spans="1:11" ht="12.75">
      <c r="A5" s="271" t="s">
        <v>296</v>
      </c>
      <c r="B5" s="272"/>
      <c r="C5" s="272"/>
      <c r="D5" s="272"/>
      <c r="E5" s="272"/>
      <c r="F5" s="272"/>
      <c r="G5" s="272"/>
      <c r="H5" s="272"/>
      <c r="I5" s="106">
        <v>1</v>
      </c>
      <c r="J5" s="11">
        <v>84078800</v>
      </c>
      <c r="K5" s="107">
        <v>84078800</v>
      </c>
    </row>
    <row r="6" spans="1:11" ht="12.75">
      <c r="A6" s="271" t="s">
        <v>297</v>
      </c>
      <c r="B6" s="272"/>
      <c r="C6" s="272"/>
      <c r="D6" s="272"/>
      <c r="E6" s="272"/>
      <c r="F6" s="272"/>
      <c r="G6" s="272"/>
      <c r="H6" s="272"/>
      <c r="I6" s="106">
        <v>2</v>
      </c>
      <c r="J6" s="13">
        <v>0</v>
      </c>
      <c r="K6" s="108">
        <v>0</v>
      </c>
    </row>
    <row r="7" spans="1:11" ht="12.75">
      <c r="A7" s="271" t="s">
        <v>298</v>
      </c>
      <c r="B7" s="272"/>
      <c r="C7" s="272"/>
      <c r="D7" s="272"/>
      <c r="E7" s="272"/>
      <c r="F7" s="272"/>
      <c r="G7" s="272"/>
      <c r="H7" s="272"/>
      <c r="I7" s="106">
        <v>3</v>
      </c>
      <c r="J7" s="13">
        <v>-23081520</v>
      </c>
      <c r="K7" s="108">
        <v>-2149081</v>
      </c>
    </row>
    <row r="8" spans="1:11" ht="12.75">
      <c r="A8" s="271" t="s">
        <v>299</v>
      </c>
      <c r="B8" s="272"/>
      <c r="C8" s="272"/>
      <c r="D8" s="272"/>
      <c r="E8" s="272"/>
      <c r="F8" s="272"/>
      <c r="G8" s="272"/>
      <c r="H8" s="272"/>
      <c r="I8" s="106">
        <v>4</v>
      </c>
      <c r="J8" s="13">
        <v>1327888777</v>
      </c>
      <c r="K8" s="108">
        <v>94147024</v>
      </c>
    </row>
    <row r="9" spans="1:11" ht="12.75">
      <c r="A9" s="271" t="s">
        <v>300</v>
      </c>
      <c r="B9" s="272"/>
      <c r="C9" s="272"/>
      <c r="D9" s="272"/>
      <c r="E9" s="272"/>
      <c r="F9" s="272"/>
      <c r="G9" s="272"/>
      <c r="H9" s="272"/>
      <c r="I9" s="106">
        <v>5</v>
      </c>
      <c r="J9" s="13">
        <v>-313942867</v>
      </c>
      <c r="K9" s="108">
        <v>-4221622304</v>
      </c>
    </row>
    <row r="10" spans="1:11" ht="12.75">
      <c r="A10" s="271" t="s">
        <v>301</v>
      </c>
      <c r="B10" s="272"/>
      <c r="C10" s="272"/>
      <c r="D10" s="272"/>
      <c r="E10" s="272"/>
      <c r="F10" s="272"/>
      <c r="G10" s="272"/>
      <c r="H10" s="272"/>
      <c r="I10" s="106">
        <v>6</v>
      </c>
      <c r="J10" s="13">
        <v>148551383</v>
      </c>
      <c r="K10" s="108">
        <v>144910253</v>
      </c>
    </row>
    <row r="11" spans="1:11" ht="12.75">
      <c r="A11" s="271" t="s">
        <v>302</v>
      </c>
      <c r="B11" s="272"/>
      <c r="C11" s="272"/>
      <c r="D11" s="272"/>
      <c r="E11" s="272"/>
      <c r="F11" s="272"/>
      <c r="G11" s="272"/>
      <c r="H11" s="272"/>
      <c r="I11" s="106">
        <v>7</v>
      </c>
      <c r="J11" s="13">
        <v>0</v>
      </c>
      <c r="K11" s="108">
        <v>0</v>
      </c>
    </row>
    <row r="12" spans="1:11" ht="12.75">
      <c r="A12" s="271" t="s">
        <v>303</v>
      </c>
      <c r="B12" s="272"/>
      <c r="C12" s="272"/>
      <c r="D12" s="272"/>
      <c r="E12" s="272"/>
      <c r="F12" s="272"/>
      <c r="G12" s="272"/>
      <c r="H12" s="272"/>
      <c r="I12" s="106">
        <v>8</v>
      </c>
      <c r="J12" s="13">
        <v>-1440383</v>
      </c>
      <c r="K12" s="108">
        <v>-765574</v>
      </c>
    </row>
    <row r="13" spans="1:11" ht="12.75">
      <c r="A13" s="271" t="s">
        <v>304</v>
      </c>
      <c r="B13" s="272"/>
      <c r="C13" s="272"/>
      <c r="D13" s="272"/>
      <c r="E13" s="272"/>
      <c r="F13" s="272"/>
      <c r="G13" s="272"/>
      <c r="H13" s="272"/>
      <c r="I13" s="106">
        <v>9</v>
      </c>
      <c r="J13" s="13">
        <v>0</v>
      </c>
      <c r="K13" s="108">
        <v>0</v>
      </c>
    </row>
    <row r="14" spans="1:13" ht="12.75">
      <c r="A14" s="282" t="s">
        <v>305</v>
      </c>
      <c r="B14" s="283"/>
      <c r="C14" s="283"/>
      <c r="D14" s="283"/>
      <c r="E14" s="283"/>
      <c r="F14" s="283"/>
      <c r="G14" s="283"/>
      <c r="H14" s="283"/>
      <c r="I14" s="106">
        <v>10</v>
      </c>
      <c r="J14" s="109">
        <f>SUM(J5:J13)</f>
        <v>1222054190</v>
      </c>
      <c r="K14" s="109">
        <f>SUM(K5:K13)</f>
        <v>-3901400882</v>
      </c>
      <c r="L14" s="119"/>
      <c r="M14" s="119"/>
    </row>
    <row r="15" spans="1:11" ht="12.75">
      <c r="A15" s="271" t="s">
        <v>306</v>
      </c>
      <c r="B15" s="272"/>
      <c r="C15" s="272"/>
      <c r="D15" s="272"/>
      <c r="E15" s="272"/>
      <c r="F15" s="272"/>
      <c r="G15" s="272"/>
      <c r="H15" s="272"/>
      <c r="I15" s="106">
        <v>11</v>
      </c>
      <c r="J15" s="108">
        <v>-2653802</v>
      </c>
      <c r="K15" s="108">
        <v>-3146753</v>
      </c>
    </row>
    <row r="16" spans="1:13" ht="12.75">
      <c r="A16" s="271" t="s">
        <v>307</v>
      </c>
      <c r="B16" s="272"/>
      <c r="C16" s="272"/>
      <c r="D16" s="272"/>
      <c r="E16" s="272"/>
      <c r="F16" s="272"/>
      <c r="G16" s="272"/>
      <c r="H16" s="272"/>
      <c r="I16" s="106">
        <v>12</v>
      </c>
      <c r="J16" s="108"/>
      <c r="K16" s="108"/>
      <c r="L16" s="119"/>
      <c r="M16" s="119"/>
    </row>
    <row r="17" spans="1:11" ht="12.75">
      <c r="A17" s="271" t="s">
        <v>308</v>
      </c>
      <c r="B17" s="272"/>
      <c r="C17" s="272"/>
      <c r="D17" s="272"/>
      <c r="E17" s="272"/>
      <c r="F17" s="272"/>
      <c r="G17" s="272"/>
      <c r="H17" s="272"/>
      <c r="I17" s="106">
        <v>13</v>
      </c>
      <c r="J17" s="108"/>
      <c r="K17" s="108"/>
    </row>
    <row r="18" spans="1:11" ht="12.75">
      <c r="A18" s="271" t="s">
        <v>309</v>
      </c>
      <c r="B18" s="272"/>
      <c r="C18" s="272"/>
      <c r="D18" s="272"/>
      <c r="E18" s="272"/>
      <c r="F18" s="272"/>
      <c r="G18" s="272"/>
      <c r="H18" s="272"/>
      <c r="I18" s="106">
        <v>14</v>
      </c>
      <c r="J18" s="108"/>
      <c r="K18" s="108"/>
    </row>
    <row r="19" spans="1:11" ht="12.75">
      <c r="A19" s="271" t="s">
        <v>310</v>
      </c>
      <c r="B19" s="272"/>
      <c r="C19" s="272"/>
      <c r="D19" s="272"/>
      <c r="E19" s="272"/>
      <c r="F19" s="272"/>
      <c r="G19" s="272"/>
      <c r="H19" s="272"/>
      <c r="I19" s="106">
        <v>15</v>
      </c>
      <c r="J19" s="108"/>
      <c r="K19" s="108"/>
    </row>
    <row r="20" spans="1:12" ht="12.75">
      <c r="A20" s="271" t="s">
        <v>311</v>
      </c>
      <c r="B20" s="272"/>
      <c r="C20" s="272"/>
      <c r="D20" s="272"/>
      <c r="E20" s="272"/>
      <c r="F20" s="272"/>
      <c r="G20" s="272"/>
      <c r="H20" s="272"/>
      <c r="I20" s="106">
        <v>16</v>
      </c>
      <c r="J20" s="108">
        <v>-408142569</v>
      </c>
      <c r="K20" s="108">
        <v>-5130294346</v>
      </c>
      <c r="L20" s="119"/>
    </row>
    <row r="21" spans="1:11" ht="12.75">
      <c r="A21" s="282" t="s">
        <v>312</v>
      </c>
      <c r="B21" s="283"/>
      <c r="C21" s="283"/>
      <c r="D21" s="283"/>
      <c r="E21" s="283"/>
      <c r="F21" s="283"/>
      <c r="G21" s="283"/>
      <c r="H21" s="283"/>
      <c r="I21" s="106">
        <v>17</v>
      </c>
      <c r="J21" s="110">
        <f>SUM(J15:J20)</f>
        <v>-410796371</v>
      </c>
      <c r="K21" s="110">
        <f>SUM(K15:K20)</f>
        <v>-5133441099</v>
      </c>
    </row>
    <row r="22" spans="1:11" ht="12.75">
      <c r="A22" s="288"/>
      <c r="B22" s="289"/>
      <c r="C22" s="289"/>
      <c r="D22" s="289"/>
      <c r="E22" s="289"/>
      <c r="F22" s="289"/>
      <c r="G22" s="289"/>
      <c r="H22" s="289"/>
      <c r="I22" s="290"/>
      <c r="J22" s="290"/>
      <c r="K22" s="291"/>
    </row>
    <row r="23" spans="1:13" ht="12.75">
      <c r="A23" s="278" t="s">
        <v>313</v>
      </c>
      <c r="B23" s="279"/>
      <c r="C23" s="279"/>
      <c r="D23" s="279"/>
      <c r="E23" s="279"/>
      <c r="F23" s="279"/>
      <c r="G23" s="279"/>
      <c r="H23" s="279"/>
      <c r="I23" s="111">
        <v>18</v>
      </c>
      <c r="J23" s="107">
        <v>-407096358</v>
      </c>
      <c r="K23" s="107">
        <v>-5123455072</v>
      </c>
      <c r="L23" s="119"/>
      <c r="M23" s="119"/>
    </row>
    <row r="24" spans="1:11" ht="23.25" customHeight="1">
      <c r="A24" s="280" t="s">
        <v>314</v>
      </c>
      <c r="B24" s="281"/>
      <c r="C24" s="281"/>
      <c r="D24" s="281"/>
      <c r="E24" s="281"/>
      <c r="F24" s="281"/>
      <c r="G24" s="281"/>
      <c r="H24" s="281"/>
      <c r="I24" s="112">
        <v>19</v>
      </c>
      <c r="J24" s="110">
        <v>-3700013</v>
      </c>
      <c r="K24" s="110">
        <v>-9986027</v>
      </c>
    </row>
    <row r="25" spans="1:11" ht="30" customHeight="1">
      <c r="A25" s="284" t="s">
        <v>315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92" t="s">
        <v>291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93" t="s">
        <v>322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 customHeight="1">
      <c r="A5" s="29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 customHeight="1">
      <c r="A6" s="293"/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2.7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2.75" customHeight="1">
      <c r="A8" s="293"/>
      <c r="B8" s="293"/>
      <c r="C8" s="293"/>
      <c r="D8" s="293"/>
      <c r="E8" s="293"/>
      <c r="F8" s="293"/>
      <c r="G8" s="293"/>
      <c r="H8" s="293"/>
      <c r="I8" s="293"/>
      <c r="J8" s="293"/>
    </row>
    <row r="9" spans="1:10" ht="12.7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12.75" customHeight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ht="12.75">
      <c r="A11" s="294"/>
      <c r="B11" s="294"/>
      <c r="C11" s="294"/>
      <c r="D11" s="294"/>
      <c r="E11" s="294"/>
      <c r="F11" s="294"/>
      <c r="G11" s="294"/>
      <c r="H11" s="294"/>
      <c r="I11" s="294"/>
      <c r="J11" s="294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Bojan Marić</cp:lastModifiedBy>
  <cp:lastPrinted>2018-07-13T12:19:39Z</cp:lastPrinted>
  <dcterms:created xsi:type="dcterms:W3CDTF">2008-10-17T11:51:54Z</dcterms:created>
  <dcterms:modified xsi:type="dcterms:W3CDTF">2018-07-13T12:19:56Z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